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Neunzig\_Jahresprogramme und Web\Re-Training\stufe 1 deutsch\"/>
    </mc:Choice>
  </mc:AlternateContent>
  <bookViews>
    <workbookView xWindow="0" yWindow="0" windowWidth="24744" windowHeight="12372" tabRatio="955"/>
  </bookViews>
  <sheets>
    <sheet name="Chart" sheetId="160" r:id="rId1"/>
    <sheet name="Chart EN" sheetId="161" r:id="rId2"/>
  </sheets>
  <externalReferences>
    <externalReference r:id="rId3"/>
  </externalReferences>
  <definedNames>
    <definedName name="MAX">#REF!</definedName>
    <definedName name="MaxValueAxis">#REF!</definedName>
    <definedName name="MIN">#REF!</definedName>
    <definedName name="MinValueAxis">#REF!</definedName>
    <definedName name="SparteA">#REF!</definedName>
    <definedName name="SparteB">#REF!</definedName>
    <definedName name="SparteC">#REF!</definedName>
    <definedName name="SparteD">#REF!</definedName>
    <definedName name="SparteE">#REF!</definedName>
    <definedName name="SparteF">#REF!</definedName>
    <definedName name="SparteG">#REF!</definedName>
    <definedName name="SparteH">#REF!</definedName>
    <definedName name="txtHeight">#REF!</definedName>
    <definedName name="txtLeft">#REF!</definedName>
    <definedName name="txtTop">#REF!</definedName>
    <definedName name="txtWidth">#REF!</definedName>
    <definedName name="XAchse">'[1]Sheet1 (3)'!$D$1</definedName>
  </definedNames>
  <calcPr calcId="152511" concurrentCalc="0"/>
</workbook>
</file>

<file path=xl/calcChain.xml><?xml version="1.0" encoding="utf-8"?>
<calcChain xmlns="http://schemas.openxmlformats.org/spreadsheetml/2006/main">
  <c r="S18" i="161" l="1"/>
  <c r="S20" i="161"/>
  <c r="H18" i="161"/>
  <c r="H20" i="161"/>
  <c r="U20" i="161"/>
  <c r="Q18" i="161"/>
  <c r="Q20" i="161"/>
  <c r="V20" i="161"/>
  <c r="X20" i="161"/>
  <c r="AA20" i="161"/>
  <c r="W20" i="161"/>
  <c r="Z20" i="161"/>
  <c r="F18" i="161"/>
  <c r="F20" i="161"/>
  <c r="J20" i="161"/>
  <c r="L20" i="161"/>
  <c r="O20" i="161"/>
  <c r="K20" i="161"/>
  <c r="N20" i="161"/>
  <c r="U19" i="161"/>
  <c r="V19" i="161"/>
  <c r="X19" i="161"/>
  <c r="AA19" i="161"/>
  <c r="W19" i="161"/>
  <c r="Z19" i="161"/>
  <c r="J19" i="161"/>
  <c r="L19" i="161"/>
  <c r="O19" i="161"/>
  <c r="K19" i="161"/>
  <c r="N19" i="161"/>
  <c r="U18" i="161"/>
  <c r="V18" i="161"/>
  <c r="X18" i="161"/>
  <c r="AA18" i="161"/>
  <c r="W18" i="161"/>
  <c r="Z18" i="161"/>
  <c r="J18" i="161"/>
  <c r="L18" i="161"/>
  <c r="O18" i="161"/>
  <c r="K18" i="161"/>
  <c r="N18" i="161"/>
  <c r="U17" i="161"/>
  <c r="V17" i="161"/>
  <c r="X17" i="161"/>
  <c r="AA17" i="161"/>
  <c r="W17" i="161"/>
  <c r="Z17" i="161"/>
  <c r="J17" i="161"/>
  <c r="L17" i="161"/>
  <c r="O17" i="161"/>
  <c r="K17" i="161"/>
  <c r="N17" i="161"/>
  <c r="U16" i="161"/>
  <c r="V16" i="161"/>
  <c r="X16" i="161"/>
  <c r="AA16" i="161"/>
  <c r="W16" i="161"/>
  <c r="Z16" i="161"/>
  <c r="J16" i="161"/>
  <c r="L16" i="161"/>
  <c r="O16" i="161"/>
  <c r="K16" i="161"/>
  <c r="N16" i="161"/>
  <c r="U15" i="161"/>
  <c r="V15" i="161"/>
  <c r="X15" i="161"/>
  <c r="AA15" i="161"/>
  <c r="W15" i="161"/>
  <c r="Z15" i="161"/>
  <c r="J15" i="161"/>
  <c r="L15" i="161"/>
  <c r="O15" i="161"/>
  <c r="K15" i="161"/>
  <c r="N15" i="161"/>
  <c r="U14" i="161"/>
  <c r="V14" i="161"/>
  <c r="X14" i="161"/>
  <c r="AA14" i="161"/>
  <c r="W14" i="161"/>
  <c r="Z14" i="161"/>
  <c r="J14" i="161"/>
  <c r="L14" i="161"/>
  <c r="O14" i="161"/>
  <c r="K14" i="161"/>
  <c r="N14" i="161"/>
  <c r="U13" i="161"/>
  <c r="V13" i="161"/>
  <c r="X13" i="161"/>
  <c r="AA13" i="161"/>
  <c r="W13" i="161"/>
  <c r="Z13" i="161"/>
  <c r="J13" i="161"/>
  <c r="L13" i="161"/>
  <c r="O13" i="161"/>
  <c r="K13" i="161"/>
  <c r="N13" i="161"/>
  <c r="Z10" i="161"/>
  <c r="X10" i="161"/>
  <c r="W10" i="161"/>
  <c r="Q10" i="161"/>
  <c r="N10" i="161"/>
  <c r="U13" i="160"/>
  <c r="U14" i="160"/>
  <c r="U15" i="160"/>
  <c r="U16" i="160"/>
  <c r="U17" i="160"/>
  <c r="S18" i="160"/>
  <c r="H18" i="160"/>
  <c r="U18" i="160"/>
  <c r="U19" i="160"/>
  <c r="S20" i="160"/>
  <c r="H20" i="160"/>
  <c r="U20" i="160"/>
  <c r="Q18" i="160"/>
  <c r="Q20" i="160"/>
  <c r="V20" i="160"/>
  <c r="W20" i="160"/>
  <c r="Z20" i="160"/>
  <c r="V19" i="160"/>
  <c r="W19" i="160"/>
  <c r="Z19" i="160"/>
  <c r="V18" i="160"/>
  <c r="W18" i="160"/>
  <c r="Z18" i="160"/>
  <c r="V17" i="160"/>
  <c r="W17" i="160"/>
  <c r="Z17" i="160"/>
  <c r="V16" i="160"/>
  <c r="W16" i="160"/>
  <c r="Z16" i="160"/>
  <c r="V15" i="160"/>
  <c r="W15" i="160"/>
  <c r="Z15" i="160"/>
  <c r="V14" i="160"/>
  <c r="W14" i="160"/>
  <c r="Z14" i="160"/>
  <c r="V13" i="160"/>
  <c r="W13" i="160"/>
  <c r="Z13" i="160"/>
  <c r="X20" i="160"/>
  <c r="AA20" i="160"/>
  <c r="X19" i="160"/>
  <c r="AA19" i="160"/>
  <c r="X18" i="160"/>
  <c r="AA18" i="160"/>
  <c r="X14" i="160"/>
  <c r="AA14" i="160"/>
  <c r="X15" i="160"/>
  <c r="AA15" i="160"/>
  <c r="X16" i="160"/>
  <c r="AA16" i="160"/>
  <c r="X17" i="160"/>
  <c r="AA17" i="160"/>
  <c r="X13" i="160"/>
  <c r="AA13" i="160"/>
  <c r="N10" i="160"/>
  <c r="Q10" i="160"/>
  <c r="W10" i="160"/>
  <c r="X10" i="160"/>
  <c r="Z10" i="160"/>
  <c r="J13" i="160"/>
  <c r="K13" i="160"/>
  <c r="L13" i="160"/>
  <c r="N13" i="160"/>
  <c r="O13" i="160"/>
  <c r="J14" i="160"/>
  <c r="K14" i="160"/>
  <c r="L14" i="160"/>
  <c r="N14" i="160"/>
  <c r="O14" i="160"/>
  <c r="J15" i="160"/>
  <c r="K15" i="160"/>
  <c r="L15" i="160"/>
  <c r="N15" i="160"/>
  <c r="O15" i="160"/>
  <c r="J16" i="160"/>
  <c r="K16" i="160"/>
  <c r="L16" i="160"/>
  <c r="N16" i="160"/>
  <c r="O16" i="160"/>
  <c r="J17" i="160"/>
  <c r="K17" i="160"/>
  <c r="L17" i="160"/>
  <c r="N17" i="160"/>
  <c r="O17" i="160"/>
  <c r="F18" i="160"/>
  <c r="J18" i="160"/>
  <c r="K18" i="160"/>
  <c r="L18" i="160"/>
  <c r="N18" i="160"/>
  <c r="O18" i="160"/>
  <c r="J19" i="160"/>
  <c r="K19" i="160"/>
  <c r="L19" i="160"/>
  <c r="N19" i="160"/>
  <c r="O19" i="160"/>
  <c r="F20" i="160"/>
  <c r="J20" i="160"/>
  <c r="K20" i="160"/>
  <c r="L20" i="160"/>
  <c r="N20" i="160"/>
  <c r="O20" i="160"/>
</calcChain>
</file>

<file path=xl/sharedStrings.xml><?xml version="1.0" encoding="utf-8"?>
<sst xmlns="http://schemas.openxmlformats.org/spreadsheetml/2006/main" count="53" uniqueCount="45">
  <si>
    <t>Umsatzerlöse</t>
  </si>
  <si>
    <t>Personalkosten</t>
  </si>
  <si>
    <t>Materialkosten</t>
  </si>
  <si>
    <t>Fremdleistungskosten</t>
  </si>
  <si>
    <t>Sonst. betriebl. Kosten</t>
  </si>
  <si>
    <t>Ergebnis</t>
  </si>
  <si>
    <t>IST</t>
  </si>
  <si>
    <t>pos</t>
  </si>
  <si>
    <t>neg</t>
  </si>
  <si>
    <t>█</t>
  </si>
  <si>
    <t>Zeichen</t>
  </si>
  <si>
    <t>PL</t>
  </si>
  <si>
    <t>Alpha GmbH</t>
  </si>
  <si>
    <r>
      <t>Ergebnis-R.</t>
    </r>
    <r>
      <rPr>
        <sz val="11"/>
        <color indexed="8"/>
        <rFont val="Arial"/>
        <family val="2"/>
      </rPr>
      <t xml:space="preserve"> in TEUR</t>
    </r>
  </si>
  <si>
    <t>∆PL</t>
  </si>
  <si>
    <t>Jan..Mrz</t>
  </si>
  <si>
    <t>Jan..Dez</t>
  </si>
  <si>
    <t>FC</t>
  </si>
  <si>
    <t>REST</t>
  </si>
  <si>
    <t>V'Abw (∆FC)</t>
  </si>
  <si>
    <t>EBIT</t>
  </si>
  <si>
    <t>Zinsen und Steuern</t>
  </si>
  <si>
    <t>Kommentierung der Sachverhalte (Analyse)</t>
  </si>
  <si>
    <t>Maßnahmen</t>
  </si>
  <si>
    <t>Bis wann?</t>
  </si>
  <si>
    <t>Wer?   Mit wem?</t>
  </si>
  <si>
    <t>Alpha Ltd.</t>
  </si>
  <si>
    <r>
      <t>Result</t>
    </r>
    <r>
      <rPr>
        <sz val="11"/>
        <color indexed="8"/>
        <rFont val="Arial"/>
        <family val="2"/>
      </rPr>
      <t xml:space="preserve"> in TEUR</t>
    </r>
  </si>
  <si>
    <t>Sales</t>
  </si>
  <si>
    <t>Personnel Costs</t>
  </si>
  <si>
    <t>Material Costs</t>
  </si>
  <si>
    <t>External expenditures</t>
  </si>
  <si>
    <t>Other costs</t>
  </si>
  <si>
    <t>Interest and tax</t>
  </si>
  <si>
    <t>Result</t>
  </si>
  <si>
    <t>Actions</t>
  </si>
  <si>
    <t>Jan..Mar</t>
  </si>
  <si>
    <t>Jan..Dec</t>
  </si>
  <si>
    <t>ACT</t>
  </si>
  <si>
    <t>Estimated Var (∆FC)</t>
  </si>
  <si>
    <t>Symbol</t>
  </si>
  <si>
    <t>Scaling factor</t>
  </si>
  <si>
    <t>Skalierungsfaktor</t>
  </si>
  <si>
    <t>Who?     With whom?        When?</t>
  </si>
  <si>
    <t>Comments (Analysis)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</si>
</sst>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22" x14ac:knownFonts="1">
    <font>
      <sz val="10"/>
      <name val="Arial"/>
    </font>
    <font>
      <sz val="10"/>
      <name val="Arial"/>
    </font>
    <font>
      <sz val="8"/>
      <name val="Arial"/>
    </font>
    <font>
      <sz val="11"/>
      <name val="Arial"/>
      <family val="2"/>
    </font>
    <font>
      <sz val="10"/>
      <name val="Arial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19"/>
      <name val="Arial"/>
      <family val="2"/>
    </font>
    <font>
      <i/>
      <sz val="11"/>
      <name val="Arial"/>
      <family val="2"/>
    </font>
    <font>
      <sz val="11"/>
      <color indexed="45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b/>
      <sz val="6"/>
      <color indexed="55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1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darkUp">
        <f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8"/>
      </left>
      <right/>
      <top/>
      <bottom style="hair">
        <color indexed="63"/>
      </bottom>
      <diagonal/>
    </border>
    <border>
      <left/>
      <right/>
      <top style="hair">
        <color indexed="63"/>
      </top>
      <bottom style="thin">
        <color indexed="64"/>
      </bottom>
      <diagonal/>
    </border>
    <border>
      <left style="thin">
        <color indexed="8"/>
      </left>
      <right/>
      <top style="hair">
        <color indexed="63"/>
      </top>
      <bottom style="thin">
        <color indexed="64"/>
      </bottom>
      <diagonal/>
    </border>
    <border>
      <left style="thin">
        <color indexed="8"/>
      </left>
      <right/>
      <top style="hair">
        <color indexed="63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0" xfId="0" applyFill="1" applyAlignment="1"/>
    <xf numFmtId="0" fontId="6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9" fontId="1" fillId="0" borderId="0" xfId="1" applyFill="1" applyAlignment="1">
      <alignment horizontal="right"/>
    </xf>
    <xf numFmtId="1" fontId="4" fillId="0" borderId="0" xfId="1" applyNumberFormat="1" applyFont="1" applyAlignment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37" fontId="8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9" fontId="8" fillId="0" borderId="0" xfId="1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/>
    <xf numFmtId="0" fontId="14" fillId="0" borderId="1" xfId="0" applyFont="1" applyBorder="1" applyAlignment="1"/>
    <xf numFmtId="0" fontId="14" fillId="0" borderId="0" xfId="0" applyFont="1" applyFill="1" applyBorder="1" applyAlignment="1"/>
    <xf numFmtId="37" fontId="14" fillId="0" borderId="0" xfId="0" applyNumberFormat="1" applyFont="1" applyFill="1" applyBorder="1" applyAlignment="1"/>
    <xf numFmtId="0" fontId="14" fillId="0" borderId="2" xfId="0" applyFont="1" applyBorder="1" applyAlignment="1"/>
    <xf numFmtId="0" fontId="14" fillId="0" borderId="0" xfId="0" applyFont="1" applyBorder="1" applyAlignment="1"/>
    <xf numFmtId="37" fontId="14" fillId="0" borderId="0" xfId="0" applyNumberFormat="1" applyFont="1" applyBorder="1" applyAlignment="1"/>
    <xf numFmtId="0" fontId="14" fillId="0" borderId="3" xfId="0" applyFont="1" applyBorder="1" applyAlignment="1"/>
    <xf numFmtId="0" fontId="15" fillId="0" borderId="0" xfId="0" applyFont="1" applyBorder="1" applyAlignment="1"/>
    <xf numFmtId="37" fontId="15" fillId="0" borderId="0" xfId="0" applyNumberFormat="1" applyFont="1" applyBorder="1" applyAlignment="1"/>
    <xf numFmtId="37" fontId="15" fillId="0" borderId="0" xfId="0" applyNumberFormat="1" applyFont="1" applyFill="1" applyBorder="1" applyAlignment="1"/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4" xfId="0" applyFont="1" applyBorder="1" applyAlignment="1"/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9" fontId="14" fillId="0" borderId="0" xfId="1" applyFont="1" applyBorder="1" applyAlignment="1">
      <alignment horizontal="centerContinuous" vertical="center"/>
    </xf>
    <xf numFmtId="9" fontId="15" fillId="0" borderId="4" xfId="1" applyFont="1" applyBorder="1" applyAlignment="1">
      <alignment horizontal="centerContinuous"/>
    </xf>
    <xf numFmtId="0" fontId="15" fillId="0" borderId="4" xfId="0" applyFont="1" applyBorder="1" applyAlignment="1">
      <alignment horizontal="left"/>
    </xf>
    <xf numFmtId="0" fontId="15" fillId="0" borderId="4" xfId="0" applyFont="1" applyBorder="1" applyAlignment="1">
      <alignment horizontal="centerContinuous"/>
    </xf>
    <xf numFmtId="0" fontId="7" fillId="0" borderId="5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16" fillId="0" borderId="1" xfId="1" applyNumberFormat="1" applyFont="1" applyBorder="1" applyAlignment="1">
      <alignment horizontal="right"/>
    </xf>
    <xf numFmtId="3" fontId="17" fillId="0" borderId="6" xfId="1" applyNumberFormat="1" applyFont="1" applyBorder="1" applyAlignment="1">
      <alignment horizontal="left"/>
    </xf>
    <xf numFmtId="0" fontId="3" fillId="0" borderId="0" xfId="0" applyFont="1" applyFill="1" applyBorder="1" applyAlignment="1"/>
    <xf numFmtId="3" fontId="17" fillId="0" borderId="1" xfId="1" applyNumberFormat="1" applyFont="1" applyBorder="1" applyAlignment="1">
      <alignment horizontal="right"/>
    </xf>
    <xf numFmtId="3" fontId="16" fillId="0" borderId="6" xfId="1" applyNumberFormat="1" applyFont="1" applyBorder="1" applyAlignment="1">
      <alignment horizontal="left"/>
    </xf>
    <xf numFmtId="3" fontId="17" fillId="0" borderId="7" xfId="1" applyNumberFormat="1" applyFont="1" applyBorder="1" applyAlignment="1">
      <alignment horizontal="right"/>
    </xf>
    <xf numFmtId="3" fontId="16" fillId="0" borderId="8" xfId="1" applyNumberFormat="1" applyFont="1" applyBorder="1" applyAlignment="1">
      <alignment horizontal="left"/>
    </xf>
    <xf numFmtId="3" fontId="11" fillId="0" borderId="3" xfId="1" applyNumberFormat="1" applyFont="1" applyBorder="1" applyAlignment="1">
      <alignment horizontal="right"/>
    </xf>
    <xf numFmtId="3" fontId="11" fillId="0" borderId="9" xfId="1" applyNumberFormat="1" applyFont="1" applyBorder="1" applyAlignment="1">
      <alignment horizontal="left"/>
    </xf>
    <xf numFmtId="3" fontId="17" fillId="0" borderId="10" xfId="1" applyNumberFormat="1" applyFont="1" applyBorder="1" applyAlignment="1">
      <alignment horizontal="right"/>
    </xf>
    <xf numFmtId="3" fontId="17" fillId="0" borderId="11" xfId="1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12" xfId="0" applyFont="1" applyBorder="1" applyAlignment="1"/>
    <xf numFmtId="1" fontId="10" fillId="0" borderId="0" xfId="1" applyNumberFormat="1" applyFont="1" applyFill="1" applyBorder="1" applyAlignment="1"/>
    <xf numFmtId="0" fontId="3" fillId="0" borderId="0" xfId="0" applyFont="1" applyBorder="1" applyAlignment="1">
      <alignment horizontal="left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8" fillId="0" borderId="0" xfId="0" applyFont="1" applyAlignment="1">
      <alignment horizontal="right"/>
    </xf>
    <xf numFmtId="0" fontId="19" fillId="0" borderId="0" xfId="0" applyFont="1" applyFill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Fill="1" applyBorder="1" applyAlignment="1"/>
    <xf numFmtId="0" fontId="20" fillId="0" borderId="0" xfId="0" applyFont="1" applyAlignment="1"/>
    <xf numFmtId="0" fontId="20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9" fontId="20" fillId="0" borderId="0" xfId="1" applyFont="1" applyFill="1" applyAlignment="1">
      <alignment horizontal="right"/>
    </xf>
    <xf numFmtId="1" fontId="20" fillId="0" borderId="0" xfId="1" applyNumberFormat="1" applyFont="1" applyAlignment="1"/>
    <xf numFmtId="0" fontId="14" fillId="0" borderId="2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5" fillId="0" borderId="10" xfId="0" applyFont="1" applyBorder="1" applyAlignment="1"/>
    <xf numFmtId="0" fontId="15" fillId="0" borderId="13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right"/>
    </xf>
    <xf numFmtId="0" fontId="15" fillId="4" borderId="13" xfId="0" applyFont="1" applyFill="1" applyBorder="1" applyAlignment="1">
      <alignment horizontal="right"/>
    </xf>
    <xf numFmtId="0" fontId="0" fillId="5" borderId="0" xfId="0" applyFill="1" applyAlignment="1"/>
    <xf numFmtId="0" fontId="0" fillId="5" borderId="0" xfId="0" applyFill="1" applyBorder="1" applyAlignment="1"/>
    <xf numFmtId="0" fontId="0" fillId="5" borderId="14" xfId="0" applyFill="1" applyBorder="1" applyAlignment="1"/>
    <xf numFmtId="0" fontId="0" fillId="6" borderId="0" xfId="0" applyFill="1" applyAlignment="1">
      <alignment horizontal="left"/>
    </xf>
    <xf numFmtId="0" fontId="0" fillId="6" borderId="0" xfId="0" applyFill="1" applyBorder="1" applyAlignment="1"/>
    <xf numFmtId="0" fontId="0" fillId="6" borderId="0" xfId="0" applyFill="1" applyAlignment="1"/>
    <xf numFmtId="0" fontId="4" fillId="6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9" fontId="1" fillId="6" borderId="0" xfId="1" applyFill="1" applyAlignment="1">
      <alignment horizontal="right"/>
    </xf>
    <xf numFmtId="1" fontId="4" fillId="6" borderId="0" xfId="1" applyNumberFormat="1" applyFont="1" applyFill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3" fontId="21" fillId="0" borderId="6" xfId="1" applyNumberFormat="1" applyFont="1" applyBorder="1" applyAlignment="1">
      <alignment horizontal="left"/>
    </xf>
    <xf numFmtId="3" fontId="21" fillId="0" borderId="10" xfId="1" applyNumberFormat="1" applyFont="1" applyBorder="1" applyAlignment="1">
      <alignment horizontal="right"/>
    </xf>
    <xf numFmtId="3" fontId="21" fillId="0" borderId="1" xfId="1" applyNumberFormat="1" applyFont="1" applyBorder="1" applyAlignment="1">
      <alignment horizontal="right"/>
    </xf>
    <xf numFmtId="1" fontId="14" fillId="0" borderId="1" xfId="0" applyNumberFormat="1" applyFont="1" applyBorder="1" applyAlignment="1">
      <alignment horizontal="right"/>
    </xf>
    <xf numFmtId="1" fontId="14" fillId="0" borderId="2" xfId="0" applyNumberFormat="1" applyFont="1" applyBorder="1" applyAlignment="1">
      <alignment horizontal="right"/>
    </xf>
    <xf numFmtId="1" fontId="14" fillId="0" borderId="0" xfId="0" applyNumberFormat="1" applyFont="1" applyBorder="1" applyAlignment="1">
      <alignment horizontal="right"/>
    </xf>
    <xf numFmtId="1" fontId="14" fillId="0" borderId="3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/>
    </xf>
    <xf numFmtId="1" fontId="14" fillId="0" borderId="0" xfId="0" applyNumberFormat="1" applyFont="1" applyFill="1" applyBorder="1" applyAlignment="1"/>
    <xf numFmtId="1" fontId="14" fillId="0" borderId="1" xfId="0" applyNumberFormat="1" applyFont="1" applyBorder="1" applyAlignment="1"/>
    <xf numFmtId="1" fontId="14" fillId="0" borderId="2" xfId="0" applyNumberFormat="1" applyFont="1" applyBorder="1" applyAlignment="1"/>
    <xf numFmtId="1" fontId="14" fillId="0" borderId="0" xfId="0" applyNumberFormat="1" applyFont="1" applyBorder="1" applyAlignment="1"/>
    <xf numFmtId="1" fontId="14" fillId="0" borderId="3" xfId="0" applyNumberFormat="1" applyFont="1" applyBorder="1" applyAlignment="1"/>
    <xf numFmtId="1" fontId="15" fillId="0" borderId="0" xfId="0" applyNumberFormat="1" applyFont="1" applyFill="1" applyBorder="1" applyAlignment="1"/>
    <xf numFmtId="1" fontId="15" fillId="0" borderId="0" xfId="0" applyNumberFormat="1" applyFont="1" applyBorder="1" applyAlignment="1"/>
    <xf numFmtId="164" fontId="14" fillId="0" borderId="1" xfId="0" applyNumberFormat="1" applyFont="1" applyBorder="1" applyAlignment="1"/>
    <xf numFmtId="164" fontId="14" fillId="0" borderId="0" xfId="0" applyNumberFormat="1" applyFont="1" applyFill="1" applyBorder="1" applyAlignment="1"/>
    <xf numFmtId="164" fontId="14" fillId="0" borderId="2" xfId="0" applyNumberFormat="1" applyFont="1" applyBorder="1" applyAlignment="1"/>
    <xf numFmtId="164" fontId="14" fillId="0" borderId="0" xfId="0" applyNumberFormat="1" applyFont="1" applyBorder="1" applyAlignment="1"/>
    <xf numFmtId="164" fontId="14" fillId="0" borderId="3" xfId="0" applyNumberFormat="1" applyFont="1" applyBorder="1" applyAlignment="1"/>
    <xf numFmtId="164" fontId="15" fillId="0" borderId="0" xfId="0" applyNumberFormat="1" applyFont="1" applyBorder="1" applyAlignment="1"/>
    <xf numFmtId="164" fontId="15" fillId="0" borderId="0" xfId="0" applyNumberFormat="1" applyFont="1" applyFill="1" applyBorder="1" applyAlignment="1"/>
    <xf numFmtId="1" fontId="17" fillId="0" borderId="1" xfId="1" applyNumberFormat="1" applyFont="1" applyBorder="1" applyAlignment="1">
      <alignment horizontal="right"/>
    </xf>
    <xf numFmtId="1" fontId="21" fillId="0" borderId="1" xfId="1" applyNumberFormat="1" applyFont="1" applyBorder="1" applyAlignment="1">
      <alignment horizontal="right"/>
    </xf>
    <xf numFmtId="1" fontId="21" fillId="0" borderId="7" xfId="0" applyNumberFormat="1" applyFont="1" applyFill="1" applyBorder="1" applyAlignment="1"/>
    <xf numFmtId="1" fontId="9" fillId="0" borderId="1" xfId="1" applyNumberFormat="1" applyFont="1" applyBorder="1" applyAlignment="1">
      <alignment horizontal="right"/>
    </xf>
    <xf numFmtId="1" fontId="9" fillId="0" borderId="0" xfId="1" applyNumberFormat="1" applyFont="1" applyBorder="1" applyAlignment="1">
      <alignment horizontal="right"/>
    </xf>
    <xf numFmtId="1" fontId="3" fillId="0" borderId="0" xfId="0" applyNumberFormat="1" applyFont="1" applyFill="1" applyBorder="1" applyAlignment="1"/>
    <xf numFmtId="1" fontId="16" fillId="0" borderId="1" xfId="1" applyNumberFormat="1" applyFont="1" applyBorder="1" applyAlignment="1">
      <alignment horizontal="right"/>
    </xf>
    <xf numFmtId="1" fontId="17" fillId="0" borderId="6" xfId="1" applyNumberFormat="1" applyFont="1" applyBorder="1" applyAlignment="1">
      <alignment horizontal="left"/>
    </xf>
    <xf numFmtId="1" fontId="16" fillId="0" borderId="6" xfId="1" applyNumberFormat="1" applyFont="1" applyBorder="1" applyAlignment="1">
      <alignment horizontal="left"/>
    </xf>
    <xf numFmtId="1" fontId="17" fillId="0" borderId="7" xfId="1" applyNumberFormat="1" applyFont="1" applyBorder="1" applyAlignment="1">
      <alignment horizontal="right"/>
    </xf>
    <xf numFmtId="1" fontId="16" fillId="0" borderId="8" xfId="1" applyNumberFormat="1" applyFont="1" applyBorder="1" applyAlignment="1">
      <alignment horizontal="left"/>
    </xf>
    <xf numFmtId="1" fontId="8" fillId="0" borderId="0" xfId="0" applyNumberFormat="1" applyFont="1" applyFill="1" applyBorder="1" applyAlignment="1"/>
    <xf numFmtId="1" fontId="11" fillId="0" borderId="3" xfId="1" applyNumberFormat="1" applyFont="1" applyBorder="1" applyAlignment="1">
      <alignment horizontal="right"/>
    </xf>
    <xf numFmtId="1" fontId="11" fillId="0" borderId="9" xfId="1" applyNumberFormat="1" applyFont="1" applyBorder="1" applyAlignment="1">
      <alignment horizontal="left"/>
    </xf>
    <xf numFmtId="1" fontId="17" fillId="0" borderId="10" xfId="1" applyNumberFormat="1" applyFont="1" applyBorder="1" applyAlignment="1">
      <alignment horizontal="right"/>
    </xf>
    <xf numFmtId="1" fontId="17" fillId="0" borderId="11" xfId="1" applyNumberFormat="1" applyFont="1" applyBorder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B4B4B"/>
      <rgbColor rgb="008080FF"/>
      <rgbColor rgb="0000C0C0"/>
      <rgbColor rgb="0080FF80"/>
      <rgbColor rgb="006E6E6E"/>
      <rgbColor rgb="00FFFF80"/>
      <rgbColor rgb="00323232"/>
      <rgbColor rgb="000000C0"/>
      <rgbColor rgb="00008080"/>
      <rgbColor rgb="0000C000"/>
      <rgbColor rgb="00FF00FF"/>
      <rgbColor rgb="00C0C000"/>
      <rgbColor rgb="00F0F0F0"/>
      <rgbColor rgb="00C3C3C3"/>
      <rgbColor rgb="00FFFFFF"/>
      <rgbColor rgb="00FFC0C0"/>
      <rgbColor rgb="00C0FFC0"/>
      <rgbColor rgb="00C0C0FF"/>
      <rgbColor rgb="00E1FFC0"/>
      <rgbColor rgb="00C0FFFF"/>
      <rgbColor rgb="00E1C0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6400"/>
      <rgbColor rgb="0080FFFF"/>
      <rgbColor rgb="00FFFFC0"/>
      <rgbColor rgb="00C0C0FF"/>
      <rgbColor rgb="00C0FFC0"/>
      <rgbColor rgb="00C0FFFF"/>
      <rgbColor rgb="008C8C8C"/>
      <rgbColor rgb="00FFC0FF"/>
      <rgbColor rgb="00FFC0C0"/>
      <rgbColor rgb="0000FFFF"/>
      <rgbColor rgb="00FFFF00"/>
      <rgbColor rgb="0000FF00"/>
      <rgbColor rgb="00FF8080"/>
      <rgbColor rgb="00FF0000"/>
      <rgbColor rgb="00C00000"/>
      <rgbColor rgb="00C000C0"/>
      <rgbColor rgb="00DCDCDC"/>
      <rgbColor rgb="00808005"/>
      <rgbColor rgb="000000FF"/>
      <rgbColor rgb="00000080"/>
      <rgbColor rgb="00008000"/>
      <rgbColor rgb="00800000"/>
      <rgbColor rgb="00FF80FF"/>
      <rgbColor rgb="00800080"/>
      <rgbColor rgb="00AAAAA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Rolf\ProfRolf\aktuelle%20Inhalte\Excel%20-%20Beispiele\Excel-Beispiel_Doppelsaeulen_mit_waag_Strichen_2005-06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</sheetNames>
    <sheetDataSet>
      <sheetData sheetId="0">
        <row r="1">
          <cell r="D1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6"/>
  <sheetViews>
    <sheetView showGridLines="0" tabSelected="1" zoomScaleNormal="100" workbookViewId="0">
      <selection activeCell="B2" sqref="B2"/>
    </sheetView>
  </sheetViews>
  <sheetFormatPr baseColWidth="10" defaultColWidth="9.109375" defaultRowHeight="15.6" x14ac:dyDescent="0.3"/>
  <cols>
    <col min="1" max="1" width="1.109375" style="89" customWidth="1"/>
    <col min="2" max="2" width="4.33203125" style="6" customWidth="1"/>
    <col min="3" max="3" width="1.44140625" style="7" customWidth="1"/>
    <col min="4" max="4" width="23.109375" style="4" customWidth="1"/>
    <col min="5" max="5" width="1.88671875" style="7" customWidth="1"/>
    <col min="6" max="6" width="7.109375" style="4" customWidth="1"/>
    <col min="7" max="7" width="0.6640625" style="5" customWidth="1"/>
    <col min="8" max="8" width="7.109375" style="4" customWidth="1"/>
    <col min="9" max="9" width="0.6640625" style="4" customWidth="1"/>
    <col min="10" max="10" width="7.88671875" style="4" customWidth="1"/>
    <col min="11" max="12" width="6.88671875" style="4" hidden="1" customWidth="1"/>
    <col min="13" max="13" width="0.6640625" style="5" hidden="1" customWidth="1"/>
    <col min="14" max="14" width="14.33203125" style="4" hidden="1" customWidth="1"/>
    <col min="15" max="15" width="14.33203125" style="1" hidden="1" customWidth="1"/>
    <col min="16" max="16" width="2" style="7" customWidth="1"/>
    <col min="17" max="17" width="7.109375" style="4" customWidth="1"/>
    <col min="18" max="18" width="0.6640625" style="4" customWidth="1"/>
    <col min="19" max="19" width="7.109375" style="4" customWidth="1"/>
    <col min="20" max="20" width="0.6640625" style="5" customWidth="1"/>
    <col min="21" max="21" width="7.109375" style="4" customWidth="1"/>
    <col min="22" max="22" width="20.88671875" style="4" hidden="1" customWidth="1"/>
    <col min="23" max="24" width="6.88671875" style="4" hidden="1" customWidth="1"/>
    <col min="25" max="25" width="0.6640625" style="5" customWidth="1"/>
    <col min="26" max="27" width="14.33203125" style="4" customWidth="1"/>
    <col min="28" max="31" width="9.109375" style="7" customWidth="1"/>
    <col min="32" max="32" width="11.109375" style="7" customWidth="1"/>
    <col min="33" max="33" width="2.109375" style="7" customWidth="1"/>
    <col min="34" max="104" width="9.109375" style="7" customWidth="1"/>
    <col min="105" max="256" width="11.44140625" style="4" customWidth="1"/>
    <col min="257" max="16384" width="9.109375" style="4"/>
  </cols>
  <sheetData>
    <row r="1" spans="1:104" s="93" customFormat="1" ht="3.75" customHeight="1" x14ac:dyDescent="0.25">
      <c r="A1" s="92"/>
      <c r="B1" s="92"/>
      <c r="C1" s="92"/>
      <c r="E1" s="92"/>
      <c r="G1" s="94"/>
      <c r="M1" s="94"/>
      <c r="P1" s="92"/>
      <c r="T1" s="94"/>
      <c r="Y1" s="94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</row>
    <row r="2" spans="1:104" s="83" customFormat="1" ht="13.2" x14ac:dyDescent="0.25">
      <c r="A2" s="90"/>
      <c r="B2" s="79" t="s">
        <v>9</v>
      </c>
      <c r="C2" s="80"/>
      <c r="D2" s="81" t="s">
        <v>10</v>
      </c>
      <c r="E2" s="82"/>
      <c r="M2" s="80"/>
      <c r="O2" s="81"/>
      <c r="P2" s="82"/>
      <c r="Q2" s="84"/>
      <c r="R2" s="84"/>
      <c r="S2" s="84"/>
      <c r="T2" s="85"/>
      <c r="U2" s="86"/>
      <c r="V2" s="87"/>
      <c r="Y2" s="85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</row>
    <row r="3" spans="1:104" s="83" customFormat="1" ht="8.25" customHeight="1" x14ac:dyDescent="0.25">
      <c r="A3" s="90"/>
      <c r="B3" s="84">
        <v>8.0000000000000002E-3</v>
      </c>
      <c r="C3" s="85"/>
      <c r="D3" s="81" t="s">
        <v>42</v>
      </c>
      <c r="E3" s="82"/>
      <c r="M3" s="85"/>
      <c r="O3" s="81"/>
      <c r="P3" s="82"/>
      <c r="Q3" s="84"/>
      <c r="R3" s="84"/>
      <c r="S3" s="84"/>
      <c r="T3" s="85"/>
      <c r="U3" s="86"/>
      <c r="V3" s="87"/>
      <c r="Y3" s="85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</row>
    <row r="4" spans="1:104" ht="13.2" x14ac:dyDescent="0.25">
      <c r="A4" s="3"/>
      <c r="B4" s="3"/>
      <c r="C4" s="11"/>
      <c r="D4" s="1"/>
      <c r="G4" s="4"/>
      <c r="M4" s="11"/>
      <c r="Q4" s="2"/>
      <c r="R4" s="2"/>
      <c r="S4" s="2"/>
      <c r="T4" s="10"/>
      <c r="U4" s="8"/>
      <c r="V4" s="9"/>
      <c r="Y4" s="10"/>
    </row>
    <row r="5" spans="1:104" ht="3.9" customHeight="1" x14ac:dyDescent="0.25">
      <c r="A5" s="3"/>
      <c r="B5" s="3"/>
      <c r="C5" s="11"/>
      <c r="D5" s="102"/>
      <c r="E5" s="103"/>
      <c r="F5" s="104"/>
      <c r="G5" s="104"/>
      <c r="H5" s="104"/>
      <c r="I5" s="104"/>
      <c r="J5" s="104"/>
      <c r="K5" s="104"/>
      <c r="L5" s="104"/>
      <c r="M5" s="105"/>
      <c r="N5" s="104"/>
      <c r="O5" s="102"/>
      <c r="P5" s="103"/>
      <c r="Q5" s="106"/>
      <c r="R5" s="106"/>
      <c r="S5" s="106"/>
      <c r="T5" s="106"/>
      <c r="U5" s="107"/>
      <c r="V5" s="108"/>
      <c r="W5" s="104"/>
      <c r="X5" s="104"/>
      <c r="Y5" s="106"/>
      <c r="Z5" s="104"/>
      <c r="AA5" s="104"/>
    </row>
    <row r="6" spans="1:104" s="72" customFormat="1" ht="16.5" customHeight="1" x14ac:dyDescent="0.25">
      <c r="A6" s="89"/>
      <c r="B6" s="13"/>
      <c r="C6" s="58"/>
      <c r="D6" s="72" t="s">
        <v>12</v>
      </c>
      <c r="E6" s="58"/>
      <c r="G6" s="58"/>
      <c r="J6" s="58"/>
      <c r="K6" s="58"/>
      <c r="L6" s="58"/>
      <c r="M6" s="58"/>
      <c r="O6" s="76"/>
      <c r="P6" s="58"/>
      <c r="T6" s="58"/>
      <c r="V6" s="58"/>
      <c r="W6" s="58"/>
      <c r="X6" s="58"/>
      <c r="Y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</row>
    <row r="7" spans="1:104" s="78" customFormat="1" ht="16.5" customHeight="1" x14ac:dyDescent="0.25">
      <c r="A7" s="91"/>
      <c r="B7" s="68"/>
      <c r="C7" s="67"/>
      <c r="D7" s="77" t="s">
        <v>13</v>
      </c>
      <c r="E7" s="16"/>
      <c r="F7" s="17"/>
      <c r="G7" s="17"/>
      <c r="H7" s="17"/>
      <c r="I7" s="17"/>
      <c r="J7" s="16"/>
      <c r="K7" s="16"/>
      <c r="L7" s="16"/>
      <c r="M7" s="17"/>
      <c r="N7" s="17"/>
      <c r="O7" s="17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</row>
    <row r="8" spans="1:104" s="5" customFormat="1" ht="2.25" customHeight="1" x14ac:dyDescent="0.3">
      <c r="A8" s="89"/>
      <c r="B8" s="6"/>
      <c r="C8" s="7"/>
      <c r="D8" s="48"/>
      <c r="E8" s="50"/>
      <c r="F8" s="49"/>
      <c r="G8" s="49"/>
      <c r="H8" s="49"/>
      <c r="I8" s="51"/>
      <c r="J8" s="43"/>
      <c r="K8" s="51"/>
      <c r="L8" s="51"/>
      <c r="M8" s="49"/>
      <c r="N8" s="49"/>
      <c r="O8" s="49"/>
      <c r="P8" s="50"/>
      <c r="Q8" s="53"/>
      <c r="R8" s="53"/>
      <c r="S8" s="53"/>
      <c r="T8" s="53"/>
      <c r="U8" s="53"/>
      <c r="V8" s="50"/>
      <c r="W8" s="50"/>
      <c r="X8" s="50"/>
      <c r="Y8" s="53"/>
      <c r="Z8" s="53"/>
      <c r="AA8" s="53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</row>
    <row r="9" spans="1:104" s="70" customFormat="1" ht="15" customHeight="1" x14ac:dyDescent="0.25">
      <c r="A9" s="91"/>
      <c r="B9" s="68"/>
      <c r="C9" s="67"/>
      <c r="D9" s="69"/>
      <c r="E9" s="33"/>
      <c r="F9" s="34" t="s">
        <v>15</v>
      </c>
      <c r="G9" s="35"/>
      <c r="H9" s="34"/>
      <c r="I9" s="34"/>
      <c r="J9" s="16"/>
      <c r="K9" s="35"/>
      <c r="L9" s="35"/>
      <c r="M9" s="35"/>
      <c r="N9" s="34"/>
      <c r="O9" s="34"/>
      <c r="P9" s="35"/>
      <c r="Q9" s="34" t="s">
        <v>16</v>
      </c>
      <c r="R9" s="34"/>
      <c r="S9" s="34"/>
      <c r="T9" s="35"/>
      <c r="U9" s="34"/>
      <c r="V9" s="35"/>
      <c r="W9" s="35"/>
      <c r="X9" s="35"/>
      <c r="Y9" s="35"/>
      <c r="Z9" s="34"/>
      <c r="AA9" s="3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</row>
    <row r="10" spans="1:104" s="71" customFormat="1" ht="15" customHeight="1" x14ac:dyDescent="0.25">
      <c r="A10" s="91"/>
      <c r="B10" s="68"/>
      <c r="C10" s="67"/>
      <c r="D10" s="32"/>
      <c r="E10" s="36"/>
      <c r="F10" s="37" t="s">
        <v>11</v>
      </c>
      <c r="G10" s="38"/>
      <c r="H10" s="37" t="s">
        <v>6</v>
      </c>
      <c r="I10" s="37"/>
      <c r="J10" s="38" t="s">
        <v>14</v>
      </c>
      <c r="K10" s="38" t="s">
        <v>8</v>
      </c>
      <c r="L10" s="38" t="s">
        <v>7</v>
      </c>
      <c r="M10" s="38"/>
      <c r="N10" s="42" t="str">
        <f>J10</f>
        <v>∆PL</v>
      </c>
      <c r="O10" s="34"/>
      <c r="P10" s="38"/>
      <c r="Q10" s="37" t="str">
        <f>F10</f>
        <v>PL</v>
      </c>
      <c r="R10" s="37"/>
      <c r="S10" s="37" t="s">
        <v>18</v>
      </c>
      <c r="T10" s="38"/>
      <c r="U10" s="37" t="s">
        <v>17</v>
      </c>
      <c r="V10" s="38" t="s">
        <v>19</v>
      </c>
      <c r="W10" s="38" t="str">
        <f>K10</f>
        <v>neg</v>
      </c>
      <c r="X10" s="38" t="str">
        <f>L10</f>
        <v>pos</v>
      </c>
      <c r="Y10" s="38"/>
      <c r="Z10" s="42" t="str">
        <f>V10</f>
        <v>V'Abw (∆FC)</v>
      </c>
      <c r="AA10" s="34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</row>
    <row r="11" spans="1:104" s="72" customFormat="1" ht="4.5" customHeight="1" x14ac:dyDescent="0.25">
      <c r="A11" s="89"/>
      <c r="B11" s="13"/>
      <c r="C11" s="58"/>
      <c r="D11" s="39"/>
      <c r="E11" s="40"/>
      <c r="F11" s="96"/>
      <c r="G11" s="40"/>
      <c r="H11" s="97"/>
      <c r="I11" s="40"/>
      <c r="J11" s="43"/>
      <c r="K11" s="40"/>
      <c r="L11" s="40"/>
      <c r="M11" s="40"/>
      <c r="N11" s="43"/>
      <c r="O11" s="44"/>
      <c r="P11" s="40"/>
      <c r="Q11" s="96"/>
      <c r="R11" s="40"/>
      <c r="S11" s="98"/>
      <c r="T11" s="40"/>
      <c r="U11" s="98"/>
      <c r="V11" s="40"/>
      <c r="W11" s="40"/>
      <c r="X11" s="40"/>
      <c r="Y11" s="40"/>
      <c r="Z11" s="43"/>
      <c r="AA11" s="45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</row>
    <row r="12" spans="1:104" s="58" customFormat="1" ht="3" customHeight="1" x14ac:dyDescent="0.25">
      <c r="A12" s="89"/>
      <c r="B12" s="13"/>
      <c r="D12" s="41"/>
      <c r="E12" s="40"/>
      <c r="F12" s="40"/>
      <c r="G12" s="40"/>
      <c r="H12" s="40"/>
      <c r="I12" s="40"/>
      <c r="J12" s="13"/>
      <c r="K12" s="13"/>
      <c r="L12" s="13"/>
      <c r="M12" s="13"/>
      <c r="N12" s="18"/>
      <c r="O12" s="19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8"/>
      <c r="AA12" s="20"/>
    </row>
    <row r="13" spans="1:104" s="72" customFormat="1" ht="15.75" customHeight="1" x14ac:dyDescent="0.3">
      <c r="A13" s="21"/>
      <c r="B13" s="58"/>
      <c r="C13" s="58"/>
      <c r="D13" s="22" t="s">
        <v>0</v>
      </c>
      <c r="E13" s="23"/>
      <c r="F13" s="131">
        <v>7400</v>
      </c>
      <c r="G13" s="132"/>
      <c r="H13" s="131">
        <v>8132</v>
      </c>
      <c r="I13" s="27"/>
      <c r="J13" s="138">
        <f t="shared" ref="J13:J20" si="0">H13-F13</f>
        <v>732</v>
      </c>
      <c r="K13" s="75" t="str">
        <f t="shared" ref="K13:K20" si="1">IF(J13&lt;0,J13,"")</f>
        <v/>
      </c>
      <c r="L13" s="75">
        <f t="shared" ref="L13:L20" si="2">IF(J13&gt;0,J13,"")</f>
        <v>732</v>
      </c>
      <c r="M13" s="14"/>
      <c r="N13" s="56" t="str">
        <f t="shared" ref="N13:N20" si="3">IF(K13&lt;&gt;"",K13&amp;" "&amp;REPT($B$2,ABS(K13)*$B$3),"")</f>
        <v/>
      </c>
      <c r="O13" s="57" t="str">
        <f t="shared" ref="O13:O20" si="4">IF(L13&lt;&gt;"",REPT($B$2,ABS(L13)*$B$3)&amp;" "&amp;L13,"")</f>
        <v>█████ 732</v>
      </c>
      <c r="P13" s="58"/>
      <c r="Q13" s="119">
        <v>27000</v>
      </c>
      <c r="R13" s="27"/>
      <c r="S13" s="119">
        <v>18000</v>
      </c>
      <c r="T13" s="124"/>
      <c r="U13" s="125">
        <f>IF(S13="","",H13+S13)</f>
        <v>26132</v>
      </c>
      <c r="V13" s="14">
        <f t="shared" ref="V13:V20" si="5">U13-Q13</f>
        <v>-868</v>
      </c>
      <c r="W13" s="75">
        <f t="shared" ref="W13:W20" si="6">IF(V13&lt;0,V13,"")</f>
        <v>-868</v>
      </c>
      <c r="X13" s="75" t="str">
        <f t="shared" ref="X13:X20" si="7">IF(V13&gt;0,V13,"")</f>
        <v/>
      </c>
      <c r="Y13" s="14"/>
      <c r="Z13" s="56" t="str">
        <f t="shared" ref="Z13:Z20" si="8">IF(W13&lt;&gt;"",W13&amp;" "&amp;REPT($B$2,ABS(W13)*$B$3),"")</f>
        <v>-868 ██████</v>
      </c>
      <c r="AA13" s="57" t="str">
        <f t="shared" ref="AA13:AA20" si="9">IF(X13&lt;&gt;"",REPT($B$2,ABS(X13)*$B$3)&amp;" "&amp;X13,"")</f>
        <v/>
      </c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</row>
    <row r="14" spans="1:104" s="73" customFormat="1" ht="15.75" customHeight="1" x14ac:dyDescent="0.3">
      <c r="A14" s="89"/>
      <c r="B14" s="13"/>
      <c r="C14" s="58"/>
      <c r="D14" s="25" t="s">
        <v>1</v>
      </c>
      <c r="E14" s="23"/>
      <c r="F14" s="133">
        <v>2000</v>
      </c>
      <c r="G14" s="132"/>
      <c r="H14" s="133">
        <v>1789</v>
      </c>
      <c r="I14" s="27"/>
      <c r="J14" s="138">
        <f t="shared" si="0"/>
        <v>-211</v>
      </c>
      <c r="K14" s="75">
        <f t="shared" si="1"/>
        <v>-211</v>
      </c>
      <c r="L14" s="75" t="str">
        <f t="shared" si="2"/>
        <v/>
      </c>
      <c r="M14" s="14"/>
      <c r="N14" s="59" t="str">
        <f t="shared" si="3"/>
        <v>-211 █</v>
      </c>
      <c r="O14" s="60" t="str">
        <f t="shared" si="4"/>
        <v/>
      </c>
      <c r="P14" s="58"/>
      <c r="Q14" s="120">
        <v>8500</v>
      </c>
      <c r="R14" s="27"/>
      <c r="S14" s="120">
        <v>7000</v>
      </c>
      <c r="T14" s="124"/>
      <c r="U14" s="126">
        <f t="shared" ref="U14:U19" si="10">IF(S14="","",H14+S14)</f>
        <v>8789</v>
      </c>
      <c r="V14" s="24">
        <f t="shared" si="5"/>
        <v>289</v>
      </c>
      <c r="W14" s="75" t="str">
        <f t="shared" si="6"/>
        <v/>
      </c>
      <c r="X14" s="75">
        <f t="shared" si="7"/>
        <v>289</v>
      </c>
      <c r="Y14" s="14"/>
      <c r="Z14" s="59" t="str">
        <f t="shared" si="8"/>
        <v/>
      </c>
      <c r="AA14" s="116" t="str">
        <f t="shared" si="9"/>
        <v>██ 289</v>
      </c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</row>
    <row r="15" spans="1:104" s="73" customFormat="1" ht="15.75" customHeight="1" x14ac:dyDescent="0.3">
      <c r="A15" s="89"/>
      <c r="B15" s="13"/>
      <c r="C15" s="58"/>
      <c r="D15" s="88" t="s">
        <v>2</v>
      </c>
      <c r="E15" s="23"/>
      <c r="F15" s="133">
        <v>1500</v>
      </c>
      <c r="G15" s="132"/>
      <c r="H15" s="133">
        <v>2623</v>
      </c>
      <c r="I15" s="27"/>
      <c r="J15" s="139">
        <f t="shared" si="0"/>
        <v>1123</v>
      </c>
      <c r="K15" s="75" t="str">
        <f t="shared" si="1"/>
        <v/>
      </c>
      <c r="L15" s="75">
        <f t="shared" si="2"/>
        <v>1123</v>
      </c>
      <c r="M15" s="14"/>
      <c r="N15" s="59" t="str">
        <f t="shared" si="3"/>
        <v/>
      </c>
      <c r="O15" s="60" t="str">
        <f t="shared" si="4"/>
        <v>████████ 1123</v>
      </c>
      <c r="P15" s="58"/>
      <c r="Q15" s="120">
        <v>7900</v>
      </c>
      <c r="R15" s="27"/>
      <c r="S15" s="120">
        <v>5000</v>
      </c>
      <c r="T15" s="124"/>
      <c r="U15" s="126">
        <f t="shared" si="10"/>
        <v>7623</v>
      </c>
      <c r="V15" s="24">
        <f t="shared" si="5"/>
        <v>-277</v>
      </c>
      <c r="W15" s="75">
        <f t="shared" si="6"/>
        <v>-277</v>
      </c>
      <c r="X15" s="75" t="str">
        <f t="shared" si="7"/>
        <v/>
      </c>
      <c r="Y15" s="14"/>
      <c r="Z15" s="59" t="str">
        <f t="shared" si="8"/>
        <v>-277 ██</v>
      </c>
      <c r="AA15" s="116" t="str">
        <f t="shared" si="9"/>
        <v/>
      </c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</row>
    <row r="16" spans="1:104" s="73" customFormat="1" ht="18.75" customHeight="1" x14ac:dyDescent="0.3">
      <c r="A16" s="89"/>
      <c r="B16" s="13"/>
      <c r="C16" s="58"/>
      <c r="D16" s="26" t="s">
        <v>3</v>
      </c>
      <c r="E16" s="23"/>
      <c r="F16" s="134">
        <v>3711</v>
      </c>
      <c r="G16" s="132"/>
      <c r="H16" s="134">
        <v>2789</v>
      </c>
      <c r="I16" s="27"/>
      <c r="J16" s="138">
        <f t="shared" si="0"/>
        <v>-922</v>
      </c>
      <c r="K16" s="75">
        <f t="shared" si="1"/>
        <v>-922</v>
      </c>
      <c r="L16" s="75" t="str">
        <f t="shared" si="2"/>
        <v/>
      </c>
      <c r="M16" s="14"/>
      <c r="N16" s="59" t="str">
        <f t="shared" si="3"/>
        <v>-922 ███████</v>
      </c>
      <c r="O16" s="60" t="str">
        <f t="shared" si="4"/>
        <v/>
      </c>
      <c r="P16" s="58"/>
      <c r="Q16" s="121">
        <v>9777</v>
      </c>
      <c r="R16" s="27"/>
      <c r="S16" s="121">
        <v>6200</v>
      </c>
      <c r="T16" s="124"/>
      <c r="U16" s="127">
        <f t="shared" si="10"/>
        <v>8989</v>
      </c>
      <c r="V16" s="24">
        <f t="shared" si="5"/>
        <v>-788</v>
      </c>
      <c r="W16" s="75">
        <f t="shared" si="6"/>
        <v>-788</v>
      </c>
      <c r="X16" s="75" t="str">
        <f t="shared" si="7"/>
        <v/>
      </c>
      <c r="Y16" s="14"/>
      <c r="Z16" s="59" t="str">
        <f t="shared" si="8"/>
        <v>-788 ██████</v>
      </c>
      <c r="AA16" s="116" t="str">
        <f t="shared" si="9"/>
        <v/>
      </c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</row>
    <row r="17" spans="1:104" s="73" customFormat="1" ht="15.75" customHeight="1" x14ac:dyDescent="0.3">
      <c r="A17" s="89"/>
      <c r="B17" s="13"/>
      <c r="C17" s="58"/>
      <c r="D17" s="28" t="s">
        <v>4</v>
      </c>
      <c r="E17" s="23"/>
      <c r="F17" s="135">
        <v>45</v>
      </c>
      <c r="G17" s="132"/>
      <c r="H17" s="135">
        <v>112</v>
      </c>
      <c r="I17" s="27"/>
      <c r="J17" s="140">
        <f t="shared" si="0"/>
        <v>67</v>
      </c>
      <c r="K17" s="75" t="str">
        <f t="shared" si="1"/>
        <v/>
      </c>
      <c r="L17" s="75">
        <f t="shared" si="2"/>
        <v>67</v>
      </c>
      <c r="M17" s="14"/>
      <c r="N17" s="61" t="str">
        <f t="shared" si="3"/>
        <v/>
      </c>
      <c r="O17" s="62" t="str">
        <f t="shared" si="4"/>
        <v xml:space="preserve"> 67</v>
      </c>
      <c r="P17" s="58"/>
      <c r="Q17" s="122">
        <v>200</v>
      </c>
      <c r="R17" s="27"/>
      <c r="S17" s="122">
        <v>150</v>
      </c>
      <c r="T17" s="124"/>
      <c r="U17" s="128">
        <f t="shared" si="10"/>
        <v>262</v>
      </c>
      <c r="V17" s="24">
        <f t="shared" si="5"/>
        <v>62</v>
      </c>
      <c r="W17" s="75" t="str">
        <f t="shared" si="6"/>
        <v/>
      </c>
      <c r="X17" s="75">
        <f t="shared" si="7"/>
        <v>62</v>
      </c>
      <c r="Y17" s="14"/>
      <c r="Z17" s="61" t="str">
        <f t="shared" si="8"/>
        <v/>
      </c>
      <c r="AA17" s="62" t="str">
        <f t="shared" si="9"/>
        <v xml:space="preserve"> 62</v>
      </c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</row>
    <row r="18" spans="1:104" s="74" customFormat="1" ht="18.75" customHeight="1" x14ac:dyDescent="0.3">
      <c r="A18" s="89"/>
      <c r="B18" s="13"/>
      <c r="C18" s="58"/>
      <c r="D18" s="29" t="s">
        <v>20</v>
      </c>
      <c r="E18" s="23"/>
      <c r="F18" s="136">
        <f>F13-F14-F15-F16-F17</f>
        <v>144</v>
      </c>
      <c r="G18" s="137"/>
      <c r="H18" s="136">
        <f>H13-H14-H15-H16-H17</f>
        <v>819</v>
      </c>
      <c r="I18" s="30"/>
      <c r="J18" s="141">
        <f t="shared" si="0"/>
        <v>675</v>
      </c>
      <c r="K18" s="75" t="str">
        <f t="shared" si="1"/>
        <v/>
      </c>
      <c r="L18" s="75">
        <f t="shared" si="2"/>
        <v>675</v>
      </c>
      <c r="M18" s="15"/>
      <c r="N18" s="59" t="str">
        <f t="shared" si="3"/>
        <v/>
      </c>
      <c r="O18" s="57" t="str">
        <f t="shared" si="4"/>
        <v>█████ 675</v>
      </c>
      <c r="P18" s="58"/>
      <c r="Q18" s="123">
        <f>Q13-Q14-Q15-Q16-Q17</f>
        <v>623</v>
      </c>
      <c r="R18" s="30"/>
      <c r="S18" s="123">
        <f>S13-S14-S15-S16-S17</f>
        <v>-350</v>
      </c>
      <c r="T18" s="129"/>
      <c r="U18" s="130">
        <f>IF(S18=0,"",H18+S18)</f>
        <v>469</v>
      </c>
      <c r="V18" s="31">
        <f t="shared" si="5"/>
        <v>-154</v>
      </c>
      <c r="W18" s="75">
        <f t="shared" si="6"/>
        <v>-154</v>
      </c>
      <c r="X18" s="75" t="str">
        <f t="shared" si="7"/>
        <v/>
      </c>
      <c r="Y18" s="15"/>
      <c r="Z18" s="118" t="str">
        <f t="shared" si="8"/>
        <v>-154 █</v>
      </c>
      <c r="AA18" s="57" t="str">
        <f t="shared" si="9"/>
        <v/>
      </c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</row>
    <row r="19" spans="1:104" s="73" customFormat="1" ht="18.75" customHeight="1" x14ac:dyDescent="0.3">
      <c r="A19" s="89"/>
      <c r="B19" s="13"/>
      <c r="C19" s="58"/>
      <c r="D19" s="28" t="s">
        <v>21</v>
      </c>
      <c r="E19" s="23"/>
      <c r="F19" s="135">
        <v>100</v>
      </c>
      <c r="G19" s="132"/>
      <c r="H19" s="135">
        <v>345</v>
      </c>
      <c r="I19" s="27"/>
      <c r="J19" s="63">
        <f t="shared" si="0"/>
        <v>245</v>
      </c>
      <c r="K19" s="75" t="str">
        <f t="shared" si="1"/>
        <v/>
      </c>
      <c r="L19" s="75">
        <f t="shared" si="2"/>
        <v>245</v>
      </c>
      <c r="M19" s="14"/>
      <c r="N19" s="63" t="str">
        <f t="shared" si="3"/>
        <v/>
      </c>
      <c r="O19" s="64" t="str">
        <f t="shared" si="4"/>
        <v>█ 245</v>
      </c>
      <c r="P19" s="58"/>
      <c r="Q19" s="122">
        <v>400</v>
      </c>
      <c r="R19" s="27"/>
      <c r="S19" s="122">
        <v>0</v>
      </c>
      <c r="T19" s="124"/>
      <c r="U19" s="128">
        <f t="shared" si="10"/>
        <v>345</v>
      </c>
      <c r="V19" s="24">
        <f t="shared" si="5"/>
        <v>-55</v>
      </c>
      <c r="W19" s="75">
        <f t="shared" si="6"/>
        <v>-55</v>
      </c>
      <c r="X19" s="75" t="str">
        <f t="shared" si="7"/>
        <v/>
      </c>
      <c r="Y19" s="14"/>
      <c r="Z19" s="63" t="str">
        <f t="shared" si="8"/>
        <v xml:space="preserve">-55 </v>
      </c>
      <c r="AA19" s="64" t="str">
        <f t="shared" si="9"/>
        <v/>
      </c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</row>
    <row r="20" spans="1:104" s="72" customFormat="1" ht="18.75" customHeight="1" x14ac:dyDescent="0.3">
      <c r="A20" s="89"/>
      <c r="B20" s="13"/>
      <c r="C20" s="58"/>
      <c r="D20" s="95" t="s">
        <v>5</v>
      </c>
      <c r="E20" s="23"/>
      <c r="F20" s="136">
        <f>F18-F19</f>
        <v>44</v>
      </c>
      <c r="G20" s="137"/>
      <c r="H20" s="136">
        <f>H18-H19</f>
        <v>474</v>
      </c>
      <c r="I20" s="30"/>
      <c r="J20" s="142">
        <f t="shared" si="0"/>
        <v>430</v>
      </c>
      <c r="K20" s="75" t="str">
        <f t="shared" si="1"/>
        <v/>
      </c>
      <c r="L20" s="75">
        <f t="shared" si="2"/>
        <v>430</v>
      </c>
      <c r="M20" s="15"/>
      <c r="N20" s="65" t="str">
        <f t="shared" si="3"/>
        <v/>
      </c>
      <c r="O20" s="66" t="str">
        <f t="shared" si="4"/>
        <v>███ 430</v>
      </c>
      <c r="P20" s="58"/>
      <c r="Q20" s="123">
        <f>Q18-Q19</f>
        <v>223</v>
      </c>
      <c r="R20" s="30"/>
      <c r="S20" s="123">
        <f>S18-S19</f>
        <v>-350</v>
      </c>
      <c r="T20" s="129"/>
      <c r="U20" s="130">
        <f>IF(S20=0,"",H20+S20)</f>
        <v>124</v>
      </c>
      <c r="V20" s="31">
        <f t="shared" si="5"/>
        <v>-99</v>
      </c>
      <c r="W20" s="75">
        <f t="shared" si="6"/>
        <v>-99</v>
      </c>
      <c r="X20" s="75" t="str">
        <f t="shared" si="7"/>
        <v/>
      </c>
      <c r="Y20" s="15"/>
      <c r="Z20" s="117" t="str">
        <f t="shared" si="8"/>
        <v xml:space="preserve">-99 </v>
      </c>
      <c r="AA20" s="66" t="str">
        <f t="shared" si="9"/>
        <v/>
      </c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</row>
    <row r="21" spans="1:104" s="58" customFormat="1" ht="5.25" customHeight="1" x14ac:dyDescent="0.25">
      <c r="A21" s="89"/>
      <c r="B21" s="13"/>
      <c r="D21" s="48"/>
      <c r="E21" s="50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50"/>
      <c r="Q21" s="46"/>
      <c r="R21" s="46"/>
      <c r="S21" s="46"/>
      <c r="T21" s="46"/>
      <c r="U21" s="46"/>
      <c r="V21" s="50"/>
      <c r="W21" s="50"/>
      <c r="X21" s="50"/>
      <c r="Y21" s="46"/>
      <c r="Z21" s="46"/>
      <c r="AA21" s="46"/>
    </row>
    <row r="22" spans="1:104" s="7" customFormat="1" ht="2.25" customHeight="1" x14ac:dyDescent="0.3">
      <c r="A22" s="89"/>
      <c r="B22" s="6"/>
      <c r="D22" s="54"/>
      <c r="E22" s="50"/>
      <c r="F22" s="50"/>
      <c r="G22" s="50"/>
      <c r="H22" s="50"/>
      <c r="I22" s="50"/>
      <c r="J22" s="50"/>
      <c r="K22" s="50"/>
      <c r="L22" s="50"/>
      <c r="M22" s="50"/>
      <c r="N22" s="55"/>
      <c r="O22" s="55"/>
      <c r="P22" s="52"/>
      <c r="Q22" s="53"/>
      <c r="R22" s="53"/>
      <c r="S22" s="53"/>
      <c r="T22" s="53"/>
      <c r="U22" s="53"/>
      <c r="V22" s="50"/>
      <c r="W22" s="50"/>
      <c r="X22" s="50"/>
      <c r="Y22" s="53"/>
      <c r="Z22" s="53"/>
      <c r="AA22" s="53"/>
    </row>
    <row r="23" spans="1:104" x14ac:dyDescent="0.3">
      <c r="J23" s="7"/>
      <c r="K23" s="7"/>
      <c r="L23" s="7"/>
      <c r="V23" s="7"/>
      <c r="W23" s="7"/>
      <c r="X23" s="7"/>
    </row>
    <row r="24" spans="1:104" s="73" customFormat="1" ht="21.9" customHeight="1" x14ac:dyDescent="0.25">
      <c r="A24" s="109"/>
      <c r="B24" s="13"/>
      <c r="C24" s="58"/>
      <c r="D24" s="73" t="s">
        <v>22</v>
      </c>
      <c r="E24" s="58"/>
      <c r="G24" s="110"/>
      <c r="M24" s="110"/>
      <c r="O24" s="111"/>
      <c r="P24" s="58"/>
      <c r="Q24" s="73" t="s">
        <v>23</v>
      </c>
      <c r="T24" s="110"/>
      <c r="Y24" s="110"/>
      <c r="Z24" s="73" t="s">
        <v>25</v>
      </c>
      <c r="AA24" s="112" t="s">
        <v>24</v>
      </c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</row>
    <row r="25" spans="1:104" ht="2.1" customHeight="1" x14ac:dyDescent="0.3">
      <c r="D25" s="99"/>
      <c r="E25" s="100"/>
      <c r="F25" s="99"/>
      <c r="G25" s="99"/>
      <c r="H25" s="99"/>
      <c r="I25" s="99"/>
      <c r="J25" s="99"/>
      <c r="K25" s="99"/>
      <c r="L25" s="99"/>
      <c r="M25" s="99"/>
      <c r="N25" s="100"/>
      <c r="O25" s="101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</row>
    <row r="26" spans="1:104" ht="20.100000000000001" customHeight="1" x14ac:dyDescent="0.3">
      <c r="N26" s="113"/>
      <c r="O26" s="114"/>
    </row>
    <row r="27" spans="1:104" ht="20.100000000000001" customHeight="1" x14ac:dyDescent="0.3"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115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</row>
    <row r="28" spans="1:104" ht="20.100000000000001" customHeight="1" x14ac:dyDescent="0.3"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115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</row>
    <row r="29" spans="1:104" ht="20.100000000000001" customHeight="1" x14ac:dyDescent="0.3"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115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1:104" ht="20.100000000000001" customHeight="1" x14ac:dyDescent="0.3"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115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 spans="1:104" ht="20.100000000000001" customHeight="1" x14ac:dyDescent="0.3"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115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</row>
    <row r="32" spans="1:104" ht="20.100000000000001" customHeight="1" x14ac:dyDescent="0.3"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15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</row>
    <row r="33" spans="4:27" ht="20.100000000000001" customHeight="1" x14ac:dyDescent="0.3"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115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</row>
    <row r="34" spans="4:27" ht="20.100000000000001" customHeight="1" x14ac:dyDescent="0.3"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115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</row>
    <row r="35" spans="4:27" ht="20.100000000000001" customHeight="1" x14ac:dyDescent="0.3"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115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</row>
    <row r="36" spans="4:27" ht="3.9" customHeight="1" x14ac:dyDescent="0.3">
      <c r="D36" s="104"/>
      <c r="E36" s="103"/>
      <c r="F36" s="104"/>
      <c r="G36" s="104"/>
      <c r="H36" s="104"/>
      <c r="I36" s="104"/>
      <c r="J36" s="104"/>
      <c r="K36" s="104"/>
      <c r="L36" s="104"/>
      <c r="M36" s="104"/>
      <c r="N36" s="104"/>
      <c r="O36" s="102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</row>
  </sheetData>
  <phoneticPr fontId="2" type="noConversion"/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6"/>
  <sheetViews>
    <sheetView showGridLines="0" zoomScaleNormal="100" workbookViewId="0">
      <selection activeCell="B2" sqref="B2"/>
    </sheetView>
  </sheetViews>
  <sheetFormatPr baseColWidth="10" defaultColWidth="9.109375" defaultRowHeight="15.6" x14ac:dyDescent="0.3"/>
  <cols>
    <col min="1" max="1" width="1.109375" style="89" customWidth="1"/>
    <col min="2" max="2" width="4.33203125" style="6" customWidth="1"/>
    <col min="3" max="3" width="1.44140625" style="7" customWidth="1"/>
    <col min="4" max="4" width="23.109375" style="4" customWidth="1"/>
    <col min="5" max="5" width="1.88671875" style="7" customWidth="1"/>
    <col min="6" max="6" width="7.109375" style="4" customWidth="1"/>
    <col min="7" max="7" width="0.6640625" style="5" customWidth="1"/>
    <col min="8" max="8" width="7.109375" style="4" customWidth="1"/>
    <col min="9" max="9" width="0.6640625" style="4" customWidth="1"/>
    <col min="10" max="10" width="7.88671875" style="4" customWidth="1"/>
    <col min="11" max="12" width="6.88671875" style="4" hidden="1" customWidth="1"/>
    <col min="13" max="13" width="0.6640625" style="5" hidden="1" customWidth="1"/>
    <col min="14" max="14" width="14.33203125" style="4" hidden="1" customWidth="1"/>
    <col min="15" max="15" width="14.33203125" style="1" hidden="1" customWidth="1"/>
    <col min="16" max="16" width="2" style="7" customWidth="1"/>
    <col min="17" max="17" width="7.109375" style="4" customWidth="1"/>
    <col min="18" max="18" width="0.6640625" style="4" customWidth="1"/>
    <col min="19" max="19" width="7.109375" style="4" customWidth="1"/>
    <col min="20" max="20" width="0.6640625" style="5" customWidth="1"/>
    <col min="21" max="21" width="7.109375" style="4" customWidth="1"/>
    <col min="22" max="22" width="20.88671875" style="4" hidden="1" customWidth="1"/>
    <col min="23" max="24" width="6.88671875" style="4" hidden="1" customWidth="1"/>
    <col min="25" max="25" width="0.6640625" style="5" customWidth="1"/>
    <col min="26" max="27" width="14.33203125" style="4" customWidth="1"/>
    <col min="28" max="31" width="9.109375" style="7" customWidth="1"/>
    <col min="32" max="32" width="11.109375" style="7" customWidth="1"/>
    <col min="33" max="33" width="2.109375" style="7" customWidth="1"/>
    <col min="34" max="104" width="9.109375" style="7" customWidth="1"/>
    <col min="105" max="256" width="11.44140625" style="4" customWidth="1"/>
    <col min="257" max="16384" width="9.109375" style="4"/>
  </cols>
  <sheetData>
    <row r="1" spans="1:104" s="93" customFormat="1" ht="3.75" customHeight="1" x14ac:dyDescent="0.25">
      <c r="A1" s="92"/>
      <c r="B1" s="92"/>
      <c r="C1" s="92"/>
      <c r="E1" s="92"/>
      <c r="G1" s="94"/>
      <c r="M1" s="94"/>
      <c r="P1" s="92"/>
      <c r="T1" s="94"/>
      <c r="Y1" s="94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</row>
    <row r="2" spans="1:104" s="83" customFormat="1" ht="13.2" x14ac:dyDescent="0.25">
      <c r="A2" s="90"/>
      <c r="B2" s="79" t="s">
        <v>9</v>
      </c>
      <c r="C2" s="80"/>
      <c r="D2" s="81" t="s">
        <v>40</v>
      </c>
      <c r="E2" s="82"/>
      <c r="M2" s="80"/>
      <c r="O2" s="81"/>
      <c r="P2" s="82"/>
      <c r="Q2" s="84"/>
      <c r="R2" s="84"/>
      <c r="S2" s="84"/>
      <c r="T2" s="85"/>
      <c r="U2" s="86"/>
      <c r="V2" s="87"/>
      <c r="Y2" s="85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</row>
    <row r="3" spans="1:104" s="83" customFormat="1" ht="8.25" customHeight="1" x14ac:dyDescent="0.25">
      <c r="A3" s="90"/>
      <c r="B3" s="84">
        <v>8.0000000000000002E-3</v>
      </c>
      <c r="C3" s="85"/>
      <c r="D3" s="81" t="s">
        <v>41</v>
      </c>
      <c r="E3" s="82"/>
      <c r="M3" s="85"/>
      <c r="O3" s="81"/>
      <c r="P3" s="82"/>
      <c r="Q3" s="84"/>
      <c r="R3" s="84"/>
      <c r="S3" s="84"/>
      <c r="T3" s="85"/>
      <c r="U3" s="86"/>
      <c r="V3" s="87"/>
      <c r="Y3" s="85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</row>
    <row r="4" spans="1:104" ht="13.2" x14ac:dyDescent="0.25">
      <c r="A4" s="3"/>
      <c r="B4" s="3"/>
      <c r="C4" s="11"/>
      <c r="D4" s="1"/>
      <c r="G4" s="4"/>
      <c r="M4" s="11"/>
      <c r="Q4" s="2"/>
      <c r="R4" s="2"/>
      <c r="S4" s="2"/>
      <c r="T4" s="10"/>
      <c r="U4" s="8"/>
      <c r="V4" s="9"/>
      <c r="Y4" s="10"/>
    </row>
    <row r="5" spans="1:104" ht="3.9" customHeight="1" x14ac:dyDescent="0.25">
      <c r="A5" s="3"/>
      <c r="B5" s="3"/>
      <c r="C5" s="11"/>
      <c r="D5" s="102"/>
      <c r="E5" s="103"/>
      <c r="F5" s="104"/>
      <c r="G5" s="104"/>
      <c r="H5" s="104"/>
      <c r="I5" s="104"/>
      <c r="J5" s="104"/>
      <c r="K5" s="104"/>
      <c r="L5" s="104"/>
      <c r="M5" s="105"/>
      <c r="N5" s="104"/>
      <c r="O5" s="102"/>
      <c r="P5" s="103"/>
      <c r="Q5" s="106"/>
      <c r="R5" s="106"/>
      <c r="S5" s="106"/>
      <c r="T5" s="106"/>
      <c r="U5" s="107"/>
      <c r="V5" s="108"/>
      <c r="W5" s="104"/>
      <c r="X5" s="104"/>
      <c r="Y5" s="106"/>
      <c r="Z5" s="104"/>
      <c r="AA5" s="104"/>
    </row>
    <row r="6" spans="1:104" s="72" customFormat="1" ht="16.5" customHeight="1" x14ac:dyDescent="0.25">
      <c r="A6" s="89"/>
      <c r="B6" s="13"/>
      <c r="C6" s="58"/>
      <c r="D6" s="72" t="s">
        <v>26</v>
      </c>
      <c r="E6" s="58"/>
      <c r="G6" s="58"/>
      <c r="J6" s="58"/>
      <c r="K6" s="58"/>
      <c r="L6" s="58"/>
      <c r="M6" s="58"/>
      <c r="O6" s="76"/>
      <c r="P6" s="58"/>
      <c r="T6" s="58"/>
      <c r="V6" s="58"/>
      <c r="W6" s="58"/>
      <c r="X6" s="58"/>
      <c r="Y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</row>
    <row r="7" spans="1:104" s="78" customFormat="1" ht="16.5" customHeight="1" x14ac:dyDescent="0.25">
      <c r="A7" s="91"/>
      <c r="B7" s="68"/>
      <c r="C7" s="67"/>
      <c r="D7" s="77" t="s">
        <v>27</v>
      </c>
      <c r="E7" s="16"/>
      <c r="F7" s="17"/>
      <c r="G7" s="17"/>
      <c r="H7" s="17"/>
      <c r="I7" s="17"/>
      <c r="J7" s="16"/>
      <c r="K7" s="16"/>
      <c r="L7" s="16"/>
      <c r="M7" s="17"/>
      <c r="N7" s="17"/>
      <c r="O7" s="17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</row>
    <row r="8" spans="1:104" s="5" customFormat="1" ht="2.25" customHeight="1" x14ac:dyDescent="0.3">
      <c r="A8" s="89"/>
      <c r="B8" s="6"/>
      <c r="C8" s="7"/>
      <c r="D8" s="48"/>
      <c r="E8" s="50"/>
      <c r="F8" s="49"/>
      <c r="G8" s="49"/>
      <c r="H8" s="49"/>
      <c r="I8" s="51"/>
      <c r="J8" s="43"/>
      <c r="K8" s="51"/>
      <c r="L8" s="51"/>
      <c r="M8" s="49"/>
      <c r="N8" s="49"/>
      <c r="O8" s="49"/>
      <c r="P8" s="50"/>
      <c r="Q8" s="53"/>
      <c r="R8" s="53"/>
      <c r="S8" s="53"/>
      <c r="T8" s="53"/>
      <c r="U8" s="53"/>
      <c r="V8" s="50"/>
      <c r="W8" s="50"/>
      <c r="X8" s="50"/>
      <c r="Y8" s="53"/>
      <c r="Z8" s="53"/>
      <c r="AA8" s="53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</row>
    <row r="9" spans="1:104" s="70" customFormat="1" ht="15" customHeight="1" x14ac:dyDescent="0.25">
      <c r="A9" s="91"/>
      <c r="B9" s="68"/>
      <c r="C9" s="67"/>
      <c r="D9" s="69"/>
      <c r="E9" s="33"/>
      <c r="F9" s="34" t="s">
        <v>36</v>
      </c>
      <c r="G9" s="35"/>
      <c r="H9" s="34"/>
      <c r="I9" s="34"/>
      <c r="J9" s="16"/>
      <c r="K9" s="35"/>
      <c r="L9" s="35"/>
      <c r="M9" s="35"/>
      <c r="N9" s="34"/>
      <c r="O9" s="34"/>
      <c r="P9" s="35"/>
      <c r="Q9" s="34" t="s">
        <v>37</v>
      </c>
      <c r="R9" s="34"/>
      <c r="S9" s="34"/>
      <c r="T9" s="35"/>
      <c r="U9" s="34"/>
      <c r="V9" s="35"/>
      <c r="W9" s="35"/>
      <c r="X9" s="35"/>
      <c r="Y9" s="35"/>
      <c r="Z9" s="34"/>
      <c r="AA9" s="3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</row>
    <row r="10" spans="1:104" s="71" customFormat="1" ht="15" customHeight="1" x14ac:dyDescent="0.25">
      <c r="A10" s="91"/>
      <c r="B10" s="68"/>
      <c r="C10" s="67"/>
      <c r="D10" s="32"/>
      <c r="E10" s="36"/>
      <c r="F10" s="37" t="s">
        <v>11</v>
      </c>
      <c r="G10" s="38"/>
      <c r="H10" s="37" t="s">
        <v>38</v>
      </c>
      <c r="I10" s="37"/>
      <c r="J10" s="38" t="s">
        <v>14</v>
      </c>
      <c r="K10" s="38" t="s">
        <v>8</v>
      </c>
      <c r="L10" s="38" t="s">
        <v>7</v>
      </c>
      <c r="M10" s="38"/>
      <c r="N10" s="42" t="str">
        <f>J10</f>
        <v>∆PL</v>
      </c>
      <c r="O10" s="34"/>
      <c r="P10" s="38"/>
      <c r="Q10" s="37" t="str">
        <f>F10</f>
        <v>PL</v>
      </c>
      <c r="R10" s="37"/>
      <c r="S10" s="37" t="s">
        <v>18</v>
      </c>
      <c r="T10" s="38"/>
      <c r="U10" s="37" t="s">
        <v>17</v>
      </c>
      <c r="V10" s="38" t="s">
        <v>39</v>
      </c>
      <c r="W10" s="38" t="str">
        <f>K10</f>
        <v>neg</v>
      </c>
      <c r="X10" s="38" t="str">
        <f>L10</f>
        <v>pos</v>
      </c>
      <c r="Y10" s="38"/>
      <c r="Z10" s="42" t="str">
        <f>V10</f>
        <v>Estimated Var (∆FC)</v>
      </c>
      <c r="AA10" s="34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</row>
    <row r="11" spans="1:104" s="72" customFormat="1" ht="4.5" customHeight="1" x14ac:dyDescent="0.25">
      <c r="A11" s="89"/>
      <c r="B11" s="13"/>
      <c r="C11" s="58"/>
      <c r="D11" s="39"/>
      <c r="E11" s="40"/>
      <c r="F11" s="96"/>
      <c r="G11" s="40"/>
      <c r="H11" s="97"/>
      <c r="I11" s="40"/>
      <c r="J11" s="43"/>
      <c r="K11" s="40"/>
      <c r="L11" s="40"/>
      <c r="M11" s="40"/>
      <c r="N11" s="43"/>
      <c r="O11" s="44"/>
      <c r="P11" s="40"/>
      <c r="Q11" s="96"/>
      <c r="R11" s="40"/>
      <c r="S11" s="98"/>
      <c r="T11" s="40"/>
      <c r="U11" s="98"/>
      <c r="V11" s="40"/>
      <c r="W11" s="40"/>
      <c r="X11" s="40"/>
      <c r="Y11" s="40"/>
      <c r="Z11" s="43"/>
      <c r="AA11" s="45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</row>
    <row r="12" spans="1:104" s="58" customFormat="1" ht="3" customHeight="1" x14ac:dyDescent="0.25">
      <c r="A12" s="89"/>
      <c r="B12" s="13"/>
      <c r="D12" s="41"/>
      <c r="E12" s="40"/>
      <c r="F12" s="40"/>
      <c r="G12" s="40"/>
      <c r="H12" s="40"/>
      <c r="I12" s="40"/>
      <c r="J12" s="13"/>
      <c r="K12" s="13"/>
      <c r="L12" s="13"/>
      <c r="M12" s="13"/>
      <c r="N12" s="18"/>
      <c r="O12" s="19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8"/>
      <c r="AA12" s="20"/>
    </row>
    <row r="13" spans="1:104" s="72" customFormat="1" ht="15.75" customHeight="1" x14ac:dyDescent="0.3">
      <c r="A13" s="21"/>
      <c r="B13" s="58"/>
      <c r="C13" s="58"/>
      <c r="D13" s="22" t="s">
        <v>28</v>
      </c>
      <c r="E13" s="23"/>
      <c r="F13" s="125">
        <v>7400</v>
      </c>
      <c r="G13" s="124"/>
      <c r="H13" s="125">
        <v>8132</v>
      </c>
      <c r="I13" s="127"/>
      <c r="J13" s="138">
        <f t="shared" ref="J13:J20" si="0">H13-F13</f>
        <v>732</v>
      </c>
      <c r="K13" s="75" t="str">
        <f t="shared" ref="K13:K20" si="1">IF(J13&lt;0,J13,"")</f>
        <v/>
      </c>
      <c r="L13" s="75">
        <f t="shared" ref="L13:L20" si="2">IF(J13&gt;0,J13,"")</f>
        <v>732</v>
      </c>
      <c r="M13" s="143"/>
      <c r="N13" s="144" t="str">
        <f t="shared" ref="N13:N20" si="3">IF(K13&lt;&gt;"",K13&amp;" "&amp;REPT($B$2,ABS(K13)*$B$3),"")</f>
        <v/>
      </c>
      <c r="O13" s="145" t="str">
        <f t="shared" ref="O13:O20" si="4">IF(L13&lt;&gt;"",REPT($B$2,ABS(L13)*$B$3)&amp;" "&amp;L13,"")</f>
        <v>█████ 732</v>
      </c>
      <c r="P13" s="143"/>
      <c r="Q13" s="125">
        <v>27000</v>
      </c>
      <c r="R13" s="127"/>
      <c r="S13" s="125">
        <v>18000</v>
      </c>
      <c r="T13" s="124"/>
      <c r="U13" s="125">
        <f>IF(S13="","",H13+S13)</f>
        <v>26132</v>
      </c>
      <c r="V13" s="14">
        <f t="shared" ref="V13:V20" si="5">U13-Q13</f>
        <v>-868</v>
      </c>
      <c r="W13" s="75">
        <f t="shared" ref="W13:W20" si="6">IF(V13&lt;0,V13,"")</f>
        <v>-868</v>
      </c>
      <c r="X13" s="75" t="str">
        <f t="shared" ref="X13:X20" si="7">IF(V13&gt;0,V13,"")</f>
        <v/>
      </c>
      <c r="Y13" s="14"/>
      <c r="Z13" s="56" t="str">
        <f t="shared" ref="Z13:Z20" si="8">IF(W13&lt;&gt;"",W13&amp;" "&amp;REPT($B$2,ABS(W13)*$B$3),"")</f>
        <v>-868 ██████</v>
      </c>
      <c r="AA13" s="57" t="str">
        <f t="shared" ref="AA13:AA20" si="9">IF(X13&lt;&gt;"",REPT($B$2,ABS(X13)*$B$3)&amp;" "&amp;X13,"")</f>
        <v/>
      </c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</row>
    <row r="14" spans="1:104" s="73" customFormat="1" ht="15.75" customHeight="1" x14ac:dyDescent="0.3">
      <c r="A14" s="89"/>
      <c r="B14" s="13"/>
      <c r="C14" s="58"/>
      <c r="D14" s="25" t="s">
        <v>29</v>
      </c>
      <c r="E14" s="23"/>
      <c r="F14" s="126">
        <v>2000</v>
      </c>
      <c r="G14" s="124"/>
      <c r="H14" s="126">
        <v>1789</v>
      </c>
      <c r="I14" s="127"/>
      <c r="J14" s="138">
        <f t="shared" si="0"/>
        <v>-211</v>
      </c>
      <c r="K14" s="75">
        <f t="shared" si="1"/>
        <v>-211</v>
      </c>
      <c r="L14" s="75" t="str">
        <f t="shared" si="2"/>
        <v/>
      </c>
      <c r="M14" s="143"/>
      <c r="N14" s="138" t="str">
        <f t="shared" si="3"/>
        <v>-211 █</v>
      </c>
      <c r="O14" s="146" t="str">
        <f t="shared" si="4"/>
        <v/>
      </c>
      <c r="P14" s="143"/>
      <c r="Q14" s="126">
        <v>8500</v>
      </c>
      <c r="R14" s="127"/>
      <c r="S14" s="126">
        <v>7000</v>
      </c>
      <c r="T14" s="124"/>
      <c r="U14" s="126">
        <f t="shared" ref="U14:U19" si="10">IF(S14="","",H14+S14)</f>
        <v>8789</v>
      </c>
      <c r="V14" s="24">
        <f t="shared" si="5"/>
        <v>289</v>
      </c>
      <c r="W14" s="75" t="str">
        <f t="shared" si="6"/>
        <v/>
      </c>
      <c r="X14" s="75">
        <f t="shared" si="7"/>
        <v>289</v>
      </c>
      <c r="Y14" s="14"/>
      <c r="Z14" s="59" t="str">
        <f t="shared" si="8"/>
        <v/>
      </c>
      <c r="AA14" s="116" t="str">
        <f t="shared" si="9"/>
        <v>██ 289</v>
      </c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</row>
    <row r="15" spans="1:104" s="73" customFormat="1" ht="15.75" customHeight="1" x14ac:dyDescent="0.3">
      <c r="A15" s="89"/>
      <c r="B15" s="13"/>
      <c r="C15" s="58"/>
      <c r="D15" s="88" t="s">
        <v>30</v>
      </c>
      <c r="E15" s="23"/>
      <c r="F15" s="126">
        <v>1500</v>
      </c>
      <c r="G15" s="124"/>
      <c r="H15" s="126">
        <v>2623</v>
      </c>
      <c r="I15" s="127"/>
      <c r="J15" s="139">
        <f t="shared" si="0"/>
        <v>1123</v>
      </c>
      <c r="K15" s="75" t="str">
        <f t="shared" si="1"/>
        <v/>
      </c>
      <c r="L15" s="75">
        <f t="shared" si="2"/>
        <v>1123</v>
      </c>
      <c r="M15" s="143"/>
      <c r="N15" s="138" t="str">
        <f t="shared" si="3"/>
        <v/>
      </c>
      <c r="O15" s="146" t="str">
        <f t="shared" si="4"/>
        <v>████████ 1123</v>
      </c>
      <c r="P15" s="143"/>
      <c r="Q15" s="126">
        <v>7900</v>
      </c>
      <c r="R15" s="127"/>
      <c r="S15" s="126">
        <v>5000</v>
      </c>
      <c r="T15" s="124"/>
      <c r="U15" s="126">
        <f t="shared" si="10"/>
        <v>7623</v>
      </c>
      <c r="V15" s="24">
        <f t="shared" si="5"/>
        <v>-277</v>
      </c>
      <c r="W15" s="75">
        <f t="shared" si="6"/>
        <v>-277</v>
      </c>
      <c r="X15" s="75" t="str">
        <f t="shared" si="7"/>
        <v/>
      </c>
      <c r="Y15" s="14"/>
      <c r="Z15" s="59" t="str">
        <f t="shared" si="8"/>
        <v>-277 ██</v>
      </c>
      <c r="AA15" s="116" t="str">
        <f t="shared" si="9"/>
        <v/>
      </c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</row>
    <row r="16" spans="1:104" s="73" customFormat="1" ht="18.75" customHeight="1" x14ac:dyDescent="0.3">
      <c r="A16" s="89"/>
      <c r="B16" s="13"/>
      <c r="C16" s="58"/>
      <c r="D16" s="26" t="s">
        <v>31</v>
      </c>
      <c r="E16" s="23"/>
      <c r="F16" s="127">
        <v>3711</v>
      </c>
      <c r="G16" s="124"/>
      <c r="H16" s="127">
        <v>2789</v>
      </c>
      <c r="I16" s="127"/>
      <c r="J16" s="138">
        <f t="shared" si="0"/>
        <v>-922</v>
      </c>
      <c r="K16" s="75">
        <f t="shared" si="1"/>
        <v>-922</v>
      </c>
      <c r="L16" s="75" t="str">
        <f t="shared" si="2"/>
        <v/>
      </c>
      <c r="M16" s="143"/>
      <c r="N16" s="138" t="str">
        <f t="shared" si="3"/>
        <v>-922 ███████</v>
      </c>
      <c r="O16" s="146" t="str">
        <f t="shared" si="4"/>
        <v/>
      </c>
      <c r="P16" s="143"/>
      <c r="Q16" s="127">
        <v>9777</v>
      </c>
      <c r="R16" s="127"/>
      <c r="S16" s="127">
        <v>6200</v>
      </c>
      <c r="T16" s="124"/>
      <c r="U16" s="127">
        <f t="shared" si="10"/>
        <v>8989</v>
      </c>
      <c r="V16" s="24">
        <f t="shared" si="5"/>
        <v>-788</v>
      </c>
      <c r="W16" s="75">
        <f t="shared" si="6"/>
        <v>-788</v>
      </c>
      <c r="X16" s="75" t="str">
        <f t="shared" si="7"/>
        <v/>
      </c>
      <c r="Y16" s="14"/>
      <c r="Z16" s="59" t="str">
        <f t="shared" si="8"/>
        <v>-788 ██████</v>
      </c>
      <c r="AA16" s="116" t="str">
        <f t="shared" si="9"/>
        <v/>
      </c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</row>
    <row r="17" spans="1:104" s="73" customFormat="1" ht="15.75" customHeight="1" x14ac:dyDescent="0.3">
      <c r="A17" s="89"/>
      <c r="B17" s="13"/>
      <c r="C17" s="58"/>
      <c r="D17" s="28" t="s">
        <v>32</v>
      </c>
      <c r="E17" s="23"/>
      <c r="F17" s="128">
        <v>45</v>
      </c>
      <c r="G17" s="124"/>
      <c r="H17" s="128">
        <v>112</v>
      </c>
      <c r="I17" s="127"/>
      <c r="J17" s="140">
        <f t="shared" si="0"/>
        <v>67</v>
      </c>
      <c r="K17" s="75" t="str">
        <f t="shared" si="1"/>
        <v/>
      </c>
      <c r="L17" s="75">
        <f t="shared" si="2"/>
        <v>67</v>
      </c>
      <c r="M17" s="143"/>
      <c r="N17" s="147" t="str">
        <f t="shared" si="3"/>
        <v/>
      </c>
      <c r="O17" s="148" t="str">
        <f t="shared" si="4"/>
        <v xml:space="preserve"> 67</v>
      </c>
      <c r="P17" s="143"/>
      <c r="Q17" s="128">
        <v>200</v>
      </c>
      <c r="R17" s="127"/>
      <c r="S17" s="128">
        <v>150</v>
      </c>
      <c r="T17" s="124"/>
      <c r="U17" s="128">
        <f t="shared" si="10"/>
        <v>262</v>
      </c>
      <c r="V17" s="24">
        <f t="shared" si="5"/>
        <v>62</v>
      </c>
      <c r="W17" s="75" t="str">
        <f t="shared" si="6"/>
        <v/>
      </c>
      <c r="X17" s="75">
        <f t="shared" si="7"/>
        <v>62</v>
      </c>
      <c r="Y17" s="14"/>
      <c r="Z17" s="61" t="str">
        <f t="shared" si="8"/>
        <v/>
      </c>
      <c r="AA17" s="62" t="str">
        <f t="shared" si="9"/>
        <v xml:space="preserve"> 62</v>
      </c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</row>
    <row r="18" spans="1:104" s="74" customFormat="1" ht="18.75" customHeight="1" x14ac:dyDescent="0.3">
      <c r="A18" s="89"/>
      <c r="B18" s="13"/>
      <c r="C18" s="58"/>
      <c r="D18" s="29" t="s">
        <v>20</v>
      </c>
      <c r="E18" s="23"/>
      <c r="F18" s="130">
        <f>F13-F14-F15-F16-F17</f>
        <v>144</v>
      </c>
      <c r="G18" s="129"/>
      <c r="H18" s="130">
        <f>H13-H14-H15-H16-H17</f>
        <v>819</v>
      </c>
      <c r="I18" s="130"/>
      <c r="J18" s="141">
        <f t="shared" si="0"/>
        <v>675</v>
      </c>
      <c r="K18" s="75" t="str">
        <f t="shared" si="1"/>
        <v/>
      </c>
      <c r="L18" s="75">
        <f t="shared" si="2"/>
        <v>675</v>
      </c>
      <c r="M18" s="149"/>
      <c r="N18" s="138" t="str">
        <f t="shared" si="3"/>
        <v/>
      </c>
      <c r="O18" s="145" t="str">
        <f t="shared" si="4"/>
        <v>█████ 675</v>
      </c>
      <c r="P18" s="143"/>
      <c r="Q18" s="130">
        <f>Q13-Q14-Q15-Q16-Q17</f>
        <v>623</v>
      </c>
      <c r="R18" s="130"/>
      <c r="S18" s="130">
        <f>S13-S14-S15-S16-S17</f>
        <v>-350</v>
      </c>
      <c r="T18" s="129"/>
      <c r="U18" s="130">
        <f>IF(S18=0,"",H18+S18)</f>
        <v>469</v>
      </c>
      <c r="V18" s="31">
        <f t="shared" si="5"/>
        <v>-154</v>
      </c>
      <c r="W18" s="75">
        <f t="shared" si="6"/>
        <v>-154</v>
      </c>
      <c r="X18" s="75" t="str">
        <f t="shared" si="7"/>
        <v/>
      </c>
      <c r="Y18" s="15"/>
      <c r="Z18" s="118" t="str">
        <f t="shared" si="8"/>
        <v>-154 █</v>
      </c>
      <c r="AA18" s="57" t="str">
        <f t="shared" si="9"/>
        <v/>
      </c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</row>
    <row r="19" spans="1:104" s="73" customFormat="1" ht="18.75" customHeight="1" x14ac:dyDescent="0.3">
      <c r="A19" s="89"/>
      <c r="B19" s="13"/>
      <c r="C19" s="58"/>
      <c r="D19" s="28" t="s">
        <v>33</v>
      </c>
      <c r="E19" s="23"/>
      <c r="F19" s="128">
        <v>100</v>
      </c>
      <c r="G19" s="124"/>
      <c r="H19" s="128">
        <v>345</v>
      </c>
      <c r="I19" s="127"/>
      <c r="J19" s="63">
        <f t="shared" si="0"/>
        <v>245</v>
      </c>
      <c r="K19" s="75" t="str">
        <f t="shared" si="1"/>
        <v/>
      </c>
      <c r="L19" s="75">
        <f t="shared" si="2"/>
        <v>245</v>
      </c>
      <c r="M19" s="143"/>
      <c r="N19" s="150" t="str">
        <f t="shared" si="3"/>
        <v/>
      </c>
      <c r="O19" s="151" t="str">
        <f t="shared" si="4"/>
        <v>█ 245</v>
      </c>
      <c r="P19" s="143"/>
      <c r="Q19" s="128">
        <v>400</v>
      </c>
      <c r="R19" s="127"/>
      <c r="S19" s="128">
        <v>0</v>
      </c>
      <c r="T19" s="124"/>
      <c r="U19" s="128">
        <f t="shared" si="10"/>
        <v>345</v>
      </c>
      <c r="V19" s="24">
        <f t="shared" si="5"/>
        <v>-55</v>
      </c>
      <c r="W19" s="75">
        <f t="shared" si="6"/>
        <v>-55</v>
      </c>
      <c r="X19" s="75" t="str">
        <f t="shared" si="7"/>
        <v/>
      </c>
      <c r="Y19" s="14"/>
      <c r="Z19" s="63" t="str">
        <f t="shared" si="8"/>
        <v xml:space="preserve">-55 </v>
      </c>
      <c r="AA19" s="64" t="str">
        <f t="shared" si="9"/>
        <v/>
      </c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</row>
    <row r="20" spans="1:104" s="72" customFormat="1" ht="18.75" customHeight="1" x14ac:dyDescent="0.3">
      <c r="A20" s="89"/>
      <c r="B20" s="13"/>
      <c r="C20" s="58"/>
      <c r="D20" s="95" t="s">
        <v>34</v>
      </c>
      <c r="E20" s="23"/>
      <c r="F20" s="130">
        <f>F18-F19</f>
        <v>44</v>
      </c>
      <c r="G20" s="129"/>
      <c r="H20" s="130">
        <f>H18-H19</f>
        <v>474</v>
      </c>
      <c r="I20" s="130"/>
      <c r="J20" s="142">
        <f t="shared" si="0"/>
        <v>430</v>
      </c>
      <c r="K20" s="75" t="str">
        <f t="shared" si="1"/>
        <v/>
      </c>
      <c r="L20" s="75">
        <f t="shared" si="2"/>
        <v>430</v>
      </c>
      <c r="M20" s="149"/>
      <c r="N20" s="152" t="str">
        <f t="shared" si="3"/>
        <v/>
      </c>
      <c r="O20" s="153" t="str">
        <f t="shared" si="4"/>
        <v>███ 430</v>
      </c>
      <c r="P20" s="143"/>
      <c r="Q20" s="130">
        <f>Q18-Q19</f>
        <v>223</v>
      </c>
      <c r="R20" s="130"/>
      <c r="S20" s="130">
        <f>S18-S19</f>
        <v>-350</v>
      </c>
      <c r="T20" s="129"/>
      <c r="U20" s="130">
        <f>IF(S20=0,"",H20+S20)</f>
        <v>124</v>
      </c>
      <c r="V20" s="31">
        <f t="shared" si="5"/>
        <v>-99</v>
      </c>
      <c r="W20" s="75">
        <f t="shared" si="6"/>
        <v>-99</v>
      </c>
      <c r="X20" s="75" t="str">
        <f t="shared" si="7"/>
        <v/>
      </c>
      <c r="Y20" s="15"/>
      <c r="Z20" s="117" t="str">
        <f t="shared" si="8"/>
        <v xml:space="preserve">-99 </v>
      </c>
      <c r="AA20" s="66" t="str">
        <f t="shared" si="9"/>
        <v/>
      </c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</row>
    <row r="21" spans="1:104" s="58" customFormat="1" ht="5.25" customHeight="1" x14ac:dyDescent="0.25">
      <c r="A21" s="89"/>
      <c r="B21" s="13"/>
      <c r="D21" s="48"/>
      <c r="E21" s="50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50"/>
      <c r="Q21" s="46"/>
      <c r="R21" s="46"/>
      <c r="S21" s="46"/>
      <c r="T21" s="46"/>
      <c r="U21" s="46"/>
      <c r="V21" s="50"/>
      <c r="W21" s="50"/>
      <c r="X21" s="50"/>
      <c r="Y21" s="46"/>
      <c r="Z21" s="46"/>
      <c r="AA21" s="46"/>
    </row>
    <row r="22" spans="1:104" s="7" customFormat="1" ht="2.25" customHeight="1" x14ac:dyDescent="0.3">
      <c r="A22" s="89"/>
      <c r="B22" s="6"/>
      <c r="D22" s="54"/>
      <c r="E22" s="50"/>
      <c r="F22" s="50"/>
      <c r="G22" s="50"/>
      <c r="H22" s="50"/>
      <c r="I22" s="50"/>
      <c r="J22" s="50"/>
      <c r="K22" s="50"/>
      <c r="L22" s="50"/>
      <c r="M22" s="50"/>
      <c r="N22" s="55"/>
      <c r="O22" s="55"/>
      <c r="P22" s="52"/>
      <c r="Q22" s="53"/>
      <c r="R22" s="53"/>
      <c r="S22" s="53"/>
      <c r="T22" s="53"/>
      <c r="U22" s="53"/>
      <c r="V22" s="50"/>
      <c r="W22" s="50"/>
      <c r="X22" s="50"/>
      <c r="Y22" s="53"/>
      <c r="Z22" s="53"/>
      <c r="AA22" s="53"/>
    </row>
    <row r="23" spans="1:104" x14ac:dyDescent="0.3">
      <c r="J23" s="7"/>
      <c r="K23" s="7"/>
      <c r="L23" s="7"/>
      <c r="V23" s="7"/>
      <c r="W23" s="7"/>
      <c r="X23" s="7"/>
    </row>
    <row r="24" spans="1:104" s="73" customFormat="1" ht="21.9" customHeight="1" x14ac:dyDescent="0.25">
      <c r="A24" s="109"/>
      <c r="B24" s="13"/>
      <c r="C24" s="58"/>
      <c r="D24" s="73" t="s">
        <v>44</v>
      </c>
      <c r="E24" s="58"/>
      <c r="G24" s="110"/>
      <c r="M24" s="110"/>
      <c r="O24" s="111"/>
      <c r="P24" s="58"/>
      <c r="Q24" s="73" t="s">
        <v>35</v>
      </c>
      <c r="T24" s="110"/>
      <c r="Y24" s="110"/>
      <c r="AA24" s="112" t="s">
        <v>43</v>
      </c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</row>
    <row r="25" spans="1:104" ht="2.1" customHeight="1" x14ac:dyDescent="0.3">
      <c r="D25" s="99"/>
      <c r="E25" s="100"/>
      <c r="F25" s="99"/>
      <c r="G25" s="99"/>
      <c r="H25" s="99"/>
      <c r="I25" s="99"/>
      <c r="J25" s="99"/>
      <c r="K25" s="99"/>
      <c r="L25" s="99"/>
      <c r="M25" s="99"/>
      <c r="N25" s="100"/>
      <c r="O25" s="101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</row>
    <row r="26" spans="1:104" ht="20.100000000000001" customHeight="1" x14ac:dyDescent="0.3">
      <c r="N26" s="113"/>
      <c r="O26" s="114"/>
    </row>
    <row r="27" spans="1:104" ht="20.100000000000001" customHeight="1" x14ac:dyDescent="0.3"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115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</row>
    <row r="28" spans="1:104" ht="20.100000000000001" customHeight="1" x14ac:dyDescent="0.3"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115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</row>
    <row r="29" spans="1:104" ht="20.100000000000001" customHeight="1" x14ac:dyDescent="0.3"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115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1:104" ht="20.100000000000001" customHeight="1" x14ac:dyDescent="0.3"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115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 spans="1:104" ht="20.100000000000001" customHeight="1" x14ac:dyDescent="0.3"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115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</row>
    <row r="32" spans="1:104" ht="20.100000000000001" customHeight="1" x14ac:dyDescent="0.3"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15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</row>
    <row r="33" spans="4:27" ht="20.100000000000001" customHeight="1" x14ac:dyDescent="0.3"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115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</row>
    <row r="34" spans="4:27" ht="20.100000000000001" customHeight="1" x14ac:dyDescent="0.3"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115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</row>
    <row r="35" spans="4:27" ht="20.100000000000001" customHeight="1" x14ac:dyDescent="0.3"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115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</row>
    <row r="36" spans="4:27" ht="3.9" customHeight="1" x14ac:dyDescent="0.3">
      <c r="D36" s="104"/>
      <c r="E36" s="103"/>
      <c r="F36" s="104"/>
      <c r="G36" s="104"/>
      <c r="H36" s="104"/>
      <c r="I36" s="104"/>
      <c r="J36" s="104"/>
      <c r="K36" s="104"/>
      <c r="L36" s="104"/>
      <c r="M36" s="104"/>
      <c r="N36" s="104"/>
      <c r="O36" s="102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</row>
  </sheetData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Chart</vt:lpstr>
      <vt:lpstr>Chart 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Dietmar Pascher</dc:creator>
  <cp:lastModifiedBy>Silke Neunzig</cp:lastModifiedBy>
  <dcterms:created xsi:type="dcterms:W3CDTF">2014-12-19T14:00:45Z</dcterms:created>
  <dcterms:modified xsi:type="dcterms:W3CDTF">2019-01-31T08:47:19Z</dcterms:modified>
</cp:coreProperties>
</file>