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/>
  <mc:AlternateContent xmlns:mc="http://schemas.openxmlformats.org/markup-compatibility/2006">
    <mc:Choice Requires="x15">
      <x15ac:absPath xmlns:x15ac="http://schemas.microsoft.com/office/spreadsheetml/2010/11/ac" url="/Users/thomasbiasi/Documents/CA Deutschland/Seminarmappen/Seminare Deutsch/Stufen/S 1/Klausur Stufe I/Trainer-Unterlagen/04 Mittwoch/"/>
    </mc:Choice>
  </mc:AlternateContent>
  <xr:revisionPtr revIDLastSave="0" documentId="13_ncr:1_{59AAC728-9159-8E45-A930-9C7AF45438EE}" xr6:coauthVersionLast="37" xr6:coauthVersionMax="38" xr10:uidLastSave="{00000000-0000-0000-0000-000000000000}"/>
  <bookViews>
    <workbookView xWindow="0" yWindow="460" windowWidth="28800" windowHeight="17540" xr2:uid="{00000000-000D-0000-FFFF-FFFF00000000}"/>
  </bookViews>
  <sheets>
    <sheet name="Tabelle1" sheetId="1" r:id="rId1"/>
    <sheet name="Tabelle2" sheetId="2" r:id="rId2"/>
    <sheet name="Tabelle3" sheetId="3" r:id="rId3"/>
  </sheets>
  <calcPr calcId="17902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B30" i="1"/>
  <c r="B14" i="1"/>
  <c r="B31" i="1"/>
  <c r="B32" i="1"/>
  <c r="B16" i="1"/>
  <c r="B17" i="1"/>
  <c r="B19" i="1"/>
  <c r="B22" i="1"/>
  <c r="B25" i="1"/>
  <c r="B13" i="1"/>
  <c r="B26" i="1"/>
  <c r="D23" i="1"/>
  <c r="C33" i="1"/>
  <c r="B27" i="1"/>
  <c r="B33" i="1"/>
</calcChain>
</file>

<file path=xl/sharedStrings.xml><?xml version="1.0" encoding="utf-8"?>
<sst xmlns="http://schemas.openxmlformats.org/spreadsheetml/2006/main" count="32" uniqueCount="32">
  <si>
    <t>Stunden / Woche</t>
  </si>
  <si>
    <t>(365/12/7)</t>
  </si>
  <si>
    <t>Wochen /Monat</t>
  </si>
  <si>
    <t>Stunden / Monat</t>
  </si>
  <si>
    <t>Tage / Jahr</t>
  </si>
  <si>
    <t>Wochende / Jahr</t>
  </si>
  <si>
    <t>(52*2)</t>
  </si>
  <si>
    <t>Arbeitstage / Jahr</t>
  </si>
  <si>
    <t>(52*5 = 260)</t>
  </si>
  <si>
    <t>Feiertage / Jahr</t>
  </si>
  <si>
    <t>1) Berechnung Arbeitstage pro Jahr</t>
  </si>
  <si>
    <t>Arbeitstage / Jahr (netto)</t>
  </si>
  <si>
    <t>2) Mitarbeiterbedarf</t>
  </si>
  <si>
    <t>Theoretische Anwesenheitszeit</t>
  </si>
  <si>
    <t xml:space="preserve"> - Urlaubstage</t>
  </si>
  <si>
    <t xml:space="preserve"> - Krankheit</t>
  </si>
  <si>
    <t>Anwesenheitszeit</t>
  </si>
  <si>
    <t>davon produktiv</t>
  </si>
  <si>
    <t>davon (un-) produktiv</t>
  </si>
  <si>
    <t>Notwendige Ferigungsstunden laut APL</t>
  </si>
  <si>
    <t>3) Mitarbeiter-Kapazität / Monat</t>
  </si>
  <si>
    <t>Mitarbeiter-Kapa netto</t>
  </si>
  <si>
    <t>Aufschlag 20% im Hundert</t>
  </si>
  <si>
    <t>Aufschlag 19%</t>
  </si>
  <si>
    <t>30+10=40/211</t>
  </si>
  <si>
    <t>Kalkulation Mitarbeiterbedarf:</t>
  </si>
  <si>
    <t>Bezugsgröße bzw. Leistungsart:</t>
  </si>
  <si>
    <t>Planabsatz/Monat (Bezugsgrößenmenge):</t>
  </si>
  <si>
    <t>Arbeitsplan: Wuchten und Montieren eines Reifen dauert durchschnittlich</t>
  </si>
  <si>
    <t>Produktiver Zeitbedarf:</t>
  </si>
  <si>
    <t>Tätigkeiten der Mitarbeiter in den „unproduktiven Zeiten“</t>
  </si>
  <si>
    <t>Fallbeispiel "Reifen Rund" Mittwoch - Stufe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</si>
</sst>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 quotePrefix="1"/>
    <xf numFmtId="9" fontId="0" fillId="0" borderId="0" xfId="1" applyFont="1"/>
    <xf numFmtId="9" fontId="0" fillId="0" borderId="0" xfId="0" applyNumberFormat="1"/>
    <xf numFmtId="0" fontId="2" fillId="0" borderId="0" xfId="0" applyFont="1"/>
    <xf numFmtId="0" fontId="0" fillId="0" borderId="0" xfId="0" applyAlignment="1">
      <alignment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="140" zoomScaleNormal="140" zoomScalePageLayoutView="140" workbookViewId="0">
      <selection activeCell="A2" sqref="A2:XFD2"/>
    </sheetView>
  </sheetViews>
  <sheetFormatPr baseColWidth="10" defaultColWidth="11.5" defaultRowHeight="15" x14ac:dyDescent="0.2"/>
  <cols>
    <col min="1" max="1" width="37.5" customWidth="1"/>
    <col min="3" max="3" width="13" customWidth="1"/>
  </cols>
  <sheetData>
    <row r="1" spans="1:3" x14ac:dyDescent="0.2">
      <c r="A1" s="8" t="s">
        <v>31</v>
      </c>
    </row>
    <row r="2" spans="1:3" x14ac:dyDescent="0.2">
      <c r="A2" s="8"/>
    </row>
    <row r="3" spans="1:3" x14ac:dyDescent="0.2">
      <c r="A3" t="s">
        <v>25</v>
      </c>
    </row>
    <row r="5" spans="1:3" x14ac:dyDescent="0.2">
      <c r="A5" t="s">
        <v>26</v>
      </c>
    </row>
    <row r="6" spans="1:3" x14ac:dyDescent="0.2">
      <c r="A6" t="s">
        <v>27</v>
      </c>
    </row>
    <row r="7" spans="1:3" x14ac:dyDescent="0.2">
      <c r="A7" t="s">
        <v>28</v>
      </c>
    </row>
    <row r="8" spans="1:3" x14ac:dyDescent="0.2">
      <c r="A8" t="s">
        <v>29</v>
      </c>
    </row>
    <row r="9" spans="1:3" x14ac:dyDescent="0.2">
      <c r="A9" t="s">
        <v>30</v>
      </c>
    </row>
    <row r="11" spans="1:3" x14ac:dyDescent="0.2">
      <c r="A11" s="8" t="s">
        <v>10</v>
      </c>
    </row>
    <row r="12" spans="1:3" x14ac:dyDescent="0.2">
      <c r="A12" t="s">
        <v>0</v>
      </c>
      <c r="B12">
        <v>40</v>
      </c>
    </row>
    <row r="13" spans="1:3" x14ac:dyDescent="0.2">
      <c r="A13" t="s">
        <v>2</v>
      </c>
      <c r="B13" s="2">
        <f>365/12/7</f>
        <v>4.3452380952380958</v>
      </c>
      <c r="C13" s="3" t="s">
        <v>1</v>
      </c>
    </row>
    <row r="14" spans="1:3" x14ac:dyDescent="0.2">
      <c r="A14" t="s">
        <v>3</v>
      </c>
      <c r="B14" s="4">
        <f>4.3*40</f>
        <v>172</v>
      </c>
    </row>
    <row r="15" spans="1:3" x14ac:dyDescent="0.2">
      <c r="A15" t="s">
        <v>4</v>
      </c>
      <c r="B15">
        <v>365</v>
      </c>
    </row>
    <row r="16" spans="1:3" x14ac:dyDescent="0.2">
      <c r="A16" t="s">
        <v>5</v>
      </c>
      <c r="B16">
        <f>52*2</f>
        <v>104</v>
      </c>
      <c r="C16" t="s">
        <v>6</v>
      </c>
    </row>
    <row r="17" spans="1:4" x14ac:dyDescent="0.2">
      <c r="A17" t="s">
        <v>7</v>
      </c>
      <c r="B17">
        <f>+B15-B16</f>
        <v>261</v>
      </c>
      <c r="C17" t="s">
        <v>8</v>
      </c>
    </row>
    <row r="18" spans="1:4" x14ac:dyDescent="0.2">
      <c r="A18" t="s">
        <v>9</v>
      </c>
      <c r="B18">
        <v>10</v>
      </c>
    </row>
    <row r="19" spans="1:4" x14ac:dyDescent="0.2">
      <c r="A19" t="s">
        <v>11</v>
      </c>
      <c r="B19">
        <f>+B17-B18</f>
        <v>251</v>
      </c>
    </row>
    <row r="21" spans="1:4" x14ac:dyDescent="0.2">
      <c r="A21" s="8" t="s">
        <v>12</v>
      </c>
    </row>
    <row r="22" spans="1:4" x14ac:dyDescent="0.2">
      <c r="A22" t="s">
        <v>13</v>
      </c>
      <c r="B22">
        <f>+B19</f>
        <v>251</v>
      </c>
    </row>
    <row r="23" spans="1:4" x14ac:dyDescent="0.2">
      <c r="A23" s="5" t="s">
        <v>14</v>
      </c>
      <c r="B23">
        <v>30</v>
      </c>
      <c r="C23" s="9" t="s">
        <v>24</v>
      </c>
      <c r="D23" s="6">
        <f>+(B23+B24)/B25</f>
        <v>0.1895734597156398</v>
      </c>
    </row>
    <row r="24" spans="1:4" x14ac:dyDescent="0.2">
      <c r="A24" s="5" t="s">
        <v>15</v>
      </c>
      <c r="B24">
        <v>10</v>
      </c>
      <c r="C24" s="9"/>
    </row>
    <row r="25" spans="1:4" x14ac:dyDescent="0.2">
      <c r="A25" t="s">
        <v>16</v>
      </c>
      <c r="B25">
        <f>+B22-B23-B24</f>
        <v>211</v>
      </c>
    </row>
    <row r="26" spans="1:4" x14ac:dyDescent="0.2">
      <c r="A26" t="s">
        <v>17</v>
      </c>
      <c r="B26" s="4">
        <f>+B25*C26</f>
        <v>168.8</v>
      </c>
      <c r="C26" s="6">
        <v>0.8</v>
      </c>
    </row>
    <row r="27" spans="1:4" x14ac:dyDescent="0.2">
      <c r="A27" t="s">
        <v>18</v>
      </c>
      <c r="B27" s="4">
        <f>+B25*C27</f>
        <v>42.2</v>
      </c>
      <c r="C27" s="6">
        <v>0.2</v>
      </c>
    </row>
    <row r="29" spans="1:4" x14ac:dyDescent="0.2">
      <c r="A29" s="8" t="s">
        <v>20</v>
      </c>
    </row>
    <row r="30" spans="1:4" x14ac:dyDescent="0.2">
      <c r="A30" t="s">
        <v>19</v>
      </c>
      <c r="B30" s="4">
        <f>5000*10/60</f>
        <v>833.33333333333337</v>
      </c>
    </row>
    <row r="31" spans="1:4" x14ac:dyDescent="0.2">
      <c r="A31" t="s">
        <v>21</v>
      </c>
      <c r="B31" s="1">
        <f>+B30/B14</f>
        <v>4.8449612403100781</v>
      </c>
      <c r="C31" s="7">
        <f>+C26</f>
        <v>0.8</v>
      </c>
    </row>
    <row r="32" spans="1:4" x14ac:dyDescent="0.2">
      <c r="A32" t="s">
        <v>22</v>
      </c>
      <c r="B32" s="1">
        <f>+B31/C31*C32</f>
        <v>6.0562015503875974</v>
      </c>
      <c r="C32" s="6">
        <v>1</v>
      </c>
    </row>
    <row r="33" spans="1:3" x14ac:dyDescent="0.2">
      <c r="A33" t="s">
        <v>23</v>
      </c>
      <c r="B33" s="1">
        <f>+B32*(1+D23)</f>
        <v>7.2042966310297958</v>
      </c>
      <c r="C33" s="7">
        <f>+C32+D23</f>
        <v>1.1895734597156398</v>
      </c>
    </row>
  </sheetData>
  <mergeCells count="1">
    <mergeCell ref="C23:C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CA Akademie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 Biasi</cp:lastModifiedBy>
  <dcterms:created xsi:type="dcterms:W3CDTF">2015-07-16T07:33:53Z</dcterms:created>
  <dcterms:modified xsi:type="dcterms:W3CDTF">2018-10-17T13:15:44Z</dcterms:modified>
  <cp:category/>
</cp:coreProperties>
</file>